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16"/>
  </bookViews>
  <sheets>
    <sheet name="Hilfstabelle" sheetId="1" r:id="rId1"/>
    <sheet name="WK1 N" sheetId="2" r:id="rId2"/>
    <sheet name="WK2 N" sheetId="3" r:id="rId3"/>
    <sheet name="WK3 N" sheetId="4" r:id="rId4"/>
    <sheet name="WK4" sheetId="5" r:id="rId5"/>
    <sheet name="WK5" sheetId="6" r:id="rId6"/>
    <sheet name="WK6" sheetId="7" r:id="rId7"/>
    <sheet name="WK7 N" sheetId="8" r:id="rId8"/>
    <sheet name="WK8 N" sheetId="9" r:id="rId9"/>
    <sheet name="WK9" sheetId="10" r:id="rId10"/>
    <sheet name="WK11 J" sheetId="11" r:id="rId11"/>
    <sheet name="WK12 J" sheetId="12" r:id="rId12"/>
    <sheet name="WK13 J" sheetId="13" r:id="rId13"/>
    <sheet name="WK14 J" sheetId="14" r:id="rId14"/>
    <sheet name="WK 15" sheetId="15" r:id="rId15"/>
    <sheet name="WK16" sheetId="16" r:id="rId16"/>
    <sheet name="Tabelle2" sheetId="17" r:id="rId17"/>
  </sheets>
  <definedNames>
    <definedName name="_xlnm.Print_Area" localSheetId="1">'WK1 N'!$A$1:$AA$20</definedName>
    <definedName name="_xlnm.Print_Titles" localSheetId="1">'WK1 N'!$A:$D</definedName>
    <definedName name="_xlnm.Print_Area" localSheetId="2">'WK2 N'!$A$1:$AB$34</definedName>
    <definedName name="_xlnm.Print_Area" localSheetId="3">'WK3 N'!$A$1:$AA$23</definedName>
    <definedName name="_xlnm.Print_Area" localSheetId="4">'WK4'!$A$1:$AA$14</definedName>
    <definedName name="_xlnm.Print_Area" localSheetId="5">'WK5'!$A$1:$AA$16</definedName>
    <definedName name="_xlnm.Print_Area" localSheetId="6">'WK6'!$A$1:$AA$13</definedName>
    <definedName name="_xlnm.Print_Area" localSheetId="7">'WK7 N'!$A$1:$AA$13</definedName>
    <definedName name="_xlnm.Print_Area" localSheetId="8">'WK8 N'!$A$1:$AA$14</definedName>
    <definedName name="_xlnm.Print_Area" localSheetId="9">'WK9'!$A$1:$AA$18</definedName>
    <definedName name="__Anonymous_Sheet_DB__1">#REF!</definedName>
    <definedName name="__xlnm._FilterDatabase_1">#REF!</definedName>
    <definedName name="__xlnm._FilterDatabase_1_1">#REF!</definedName>
    <definedName name="__xlnm.Print_Area" localSheetId="1">'WK1 N'!$A$1:$AA$20</definedName>
    <definedName name="__xlnm.Print_Area" localSheetId="2">'WK2 N'!$A$1:$AB$34</definedName>
    <definedName name="__xlnm.Print_Area" localSheetId="3">'WK3 N'!$A$1:$AA$23</definedName>
    <definedName name="__xlnm.Print_Area" localSheetId="4">'WK4'!$A$1:$AA$14</definedName>
    <definedName name="__xlnm.Print_Area" localSheetId="5">'WK5'!$A$1:$AA$16</definedName>
    <definedName name="__xlnm.Print_Area" localSheetId="6">'WK6'!$A$1:$AA$13</definedName>
    <definedName name="__xlnm.Print_Area" localSheetId="7">'WK7 N'!$A$1:$AA$13</definedName>
    <definedName name="__xlnm.Print_Area" localSheetId="8">'WK8 N'!$A$1:$AA$14</definedName>
    <definedName name="__xlnm.Print_Area" localSheetId="9">'WK9'!$A$1:$AA$18</definedName>
    <definedName name="__xlnm.Print_Titles" localSheetId="1">'WK1 N'!$A:$D</definedName>
  </definedNames>
  <calcPr fullCalcOnLoad="1"/>
</workbook>
</file>

<file path=xl/comments12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femo:
</t>
        </r>
      </text>
    </comment>
  </commentList>
</comments>
</file>

<file path=xl/sharedStrings.xml><?xml version="1.0" encoding="utf-8"?>
<sst xmlns="http://schemas.openxmlformats.org/spreadsheetml/2006/main" count="1097" uniqueCount="276">
  <si>
    <t>DIESE HILFSTABELLE NICHT VERÄNDERN !</t>
  </si>
  <si>
    <t>Hinweis: RUNDEN(X;2) bei den Summen muss wegen Excel-Bug durchgeführt werden</t>
  </si>
  <si>
    <t>Jahr</t>
  </si>
  <si>
    <t>Rang</t>
  </si>
  <si>
    <t>Punkte</t>
  </si>
  <si>
    <t>-</t>
  </si>
  <si>
    <t xml:space="preserve"> (nicht gestartet)</t>
  </si>
  <si>
    <t>Turnerinnen</t>
  </si>
  <si>
    <t>Stadtmeisterschaften 2019</t>
  </si>
  <si>
    <t>Wettkampf 1   P 1-4
Jahrgang 2012 und jünger</t>
  </si>
  <si>
    <t>Sprung</t>
  </si>
  <si>
    <t xml:space="preserve">Barren </t>
  </si>
  <si>
    <t>Balken</t>
  </si>
  <si>
    <t xml:space="preserve">Boden </t>
  </si>
  <si>
    <t>Gesamt</t>
  </si>
  <si>
    <t>1. Sprung</t>
  </si>
  <si>
    <t>2. Sprung</t>
  </si>
  <si>
    <t>D.-Note</t>
  </si>
  <si>
    <t>E.-Note</t>
  </si>
  <si>
    <t>neutr. Abzug</t>
  </si>
  <si>
    <t>Endwert</t>
  </si>
  <si>
    <t>Vereinswertung</t>
  </si>
  <si>
    <t>Gname</t>
  </si>
  <si>
    <t xml:space="preserve">Wettkampf </t>
  </si>
  <si>
    <t>Datum</t>
  </si>
  <si>
    <t>Platz</t>
  </si>
  <si>
    <t xml:space="preserve">Enaux </t>
  </si>
  <si>
    <t xml:space="preserve">Caprice </t>
  </si>
  <si>
    <t xml:space="preserve">TSV Viktoria </t>
  </si>
  <si>
    <t xml:space="preserve"> </t>
  </si>
  <si>
    <t>Wettkampf 1 P1-4 Jahrgang 2012 und jünger</t>
  </si>
  <si>
    <t xml:space="preserve">Rudolf </t>
  </si>
  <si>
    <t>Rosalie</t>
  </si>
  <si>
    <t>TS Saarn</t>
  </si>
  <si>
    <t xml:space="preserve">Klems    </t>
  </si>
  <si>
    <t xml:space="preserve">Lina   </t>
  </si>
  <si>
    <t>Kaledin</t>
  </si>
  <si>
    <t>Lia</t>
  </si>
  <si>
    <t>Stanke-Rossmannek</t>
  </si>
  <si>
    <t>Lotta</t>
  </si>
  <si>
    <t xml:space="preserve">Wienand </t>
  </si>
  <si>
    <t>Mathilda</t>
  </si>
  <si>
    <t>Maas</t>
  </si>
  <si>
    <t>Emma</t>
  </si>
  <si>
    <t xml:space="preserve">Ribhege    </t>
  </si>
  <si>
    <t xml:space="preserve">Lisa  </t>
  </si>
  <si>
    <t xml:space="preserve">Maas     </t>
  </si>
  <si>
    <t xml:space="preserve">Ida  </t>
  </si>
  <si>
    <t>Heykamp </t>
  </si>
  <si>
    <t>Hannah</t>
  </si>
  <si>
    <t>Bülte           </t>
  </si>
  <si>
    <t>Lena    </t>
  </si>
  <si>
    <t xml:space="preserve">Hohmann </t>
  </si>
  <si>
    <t>Marlena</t>
  </si>
  <si>
    <t xml:space="preserve">  </t>
  </si>
  <si>
    <t>Wettkampf 2   P 1-6
Jahrgang 2010 und jünger</t>
  </si>
  <si>
    <t>Vereinswertung per Hand</t>
  </si>
  <si>
    <t>Eckart</t>
  </si>
  <si>
    <t xml:space="preserve">Laura  </t>
  </si>
  <si>
    <t>TS Viktoria</t>
  </si>
  <si>
    <t>Wettkampf 2 P1-6 Jahrgang 2010 und jünger</t>
  </si>
  <si>
    <t>Sophie</t>
  </si>
  <si>
    <t>Manß  </t>
  </si>
  <si>
    <t>Isabella</t>
  </si>
  <si>
    <t>Machmour</t>
  </si>
  <si>
    <t>Yamna</t>
  </si>
  <si>
    <t>Wienand</t>
  </si>
  <si>
    <t>Johanna</t>
  </si>
  <si>
    <t xml:space="preserve">Peusen </t>
  </si>
  <si>
    <t>Anna</t>
  </si>
  <si>
    <t>Meier</t>
  </si>
  <si>
    <t>Valeria</t>
  </si>
  <si>
    <t xml:space="preserve">Kropp </t>
  </si>
  <si>
    <t>Julie</t>
  </si>
  <si>
    <t>Jürgens</t>
  </si>
  <si>
    <t xml:space="preserve">Libby  </t>
  </si>
  <si>
    <t>Mermetas</t>
  </si>
  <si>
    <t>Raya</t>
  </si>
  <si>
    <t xml:space="preserve">Gatzweiler </t>
  </si>
  <si>
    <t xml:space="preserve">Hagensieker </t>
  </si>
  <si>
    <t>Chiara</t>
  </si>
  <si>
    <t>Vogel</t>
  </si>
  <si>
    <t>Sarah</t>
  </si>
  <si>
    <t xml:space="preserve">Kegel </t>
  </si>
  <si>
    <t>Julia</t>
  </si>
  <si>
    <t xml:space="preserve">Lehner </t>
  </si>
  <si>
    <t>Marie</t>
  </si>
  <si>
    <t xml:space="preserve">Reichardt </t>
  </si>
  <si>
    <t>Olivia</t>
  </si>
  <si>
    <t xml:space="preserve">Timme </t>
  </si>
  <si>
    <t>Victoria</t>
  </si>
  <si>
    <t xml:space="preserve">Büllmann </t>
  </si>
  <si>
    <t>Miriam</t>
  </si>
  <si>
    <t xml:space="preserve">Naschar   </t>
  </si>
  <si>
    <t xml:space="preserve">Zinetullina                </t>
  </si>
  <si>
    <t>Diana</t>
  </si>
  <si>
    <t xml:space="preserve">Krzysztyniak </t>
  </si>
  <si>
    <t>Wettkampf 3   P 1 - 7
Jahrgang 2008/2009</t>
  </si>
  <si>
    <t>Wettkampf 3 P 1-7 Jahrgang 2007/2008</t>
  </si>
  <si>
    <t>Beer</t>
  </si>
  <si>
    <t>Caroline</t>
  </si>
  <si>
    <t xml:space="preserve">Philippa Eichhorn </t>
  </si>
  <si>
    <t>Philippa</t>
  </si>
  <si>
    <t>Loh</t>
  </si>
  <si>
    <t xml:space="preserve">Yara </t>
  </si>
  <si>
    <t xml:space="preserve">Schmitt </t>
  </si>
  <si>
    <t>Jennifer</t>
  </si>
  <si>
    <t>Wettkampf 3 P 1-7 Jahrgang 2008/2009</t>
  </si>
  <si>
    <t>Smilla</t>
  </si>
  <si>
    <t xml:space="preserve">Pousset </t>
  </si>
  <si>
    <t>Elfi</t>
  </si>
  <si>
    <t>Heidel</t>
  </si>
  <si>
    <t>Marleen</t>
  </si>
  <si>
    <t xml:space="preserve">Lütkebohmert </t>
  </si>
  <si>
    <t>Antonia</t>
  </si>
  <si>
    <t>Singer</t>
  </si>
  <si>
    <t>Delia</t>
  </si>
  <si>
    <t xml:space="preserve">Jannes </t>
  </si>
  <si>
    <t>Henrika</t>
  </si>
  <si>
    <t xml:space="preserve">Kleebaum </t>
  </si>
  <si>
    <t>Lina</t>
  </si>
  <si>
    <t>Kuschel           </t>
  </si>
  <si>
    <t>Linn</t>
  </si>
  <si>
    <t>Wettkampf 4  P 3 -8
Jahrgang 2006/2007</t>
  </si>
  <si>
    <t>Schildberg</t>
  </si>
  <si>
    <t>Marina</t>
  </si>
  <si>
    <t>Wettkampf 4 P 3-8 Jahrgang 2006/2007</t>
  </si>
  <si>
    <t>Cervino</t>
  </si>
  <si>
    <t>Lucia</t>
  </si>
  <si>
    <t>Brüning</t>
  </si>
  <si>
    <t>Dina</t>
  </si>
  <si>
    <t xml:space="preserve">Schubert </t>
  </si>
  <si>
    <t>Carla</t>
  </si>
  <si>
    <t>Kellermann</t>
  </si>
  <si>
    <t>Lilly</t>
  </si>
  <si>
    <t xml:space="preserve">Posselt </t>
  </si>
  <si>
    <t>Emily</t>
  </si>
  <si>
    <t>Michels</t>
  </si>
  <si>
    <t>Amelie</t>
  </si>
  <si>
    <t xml:space="preserve">Apeltrath </t>
  </si>
  <si>
    <t>Mara</t>
  </si>
  <si>
    <t>Wiehagen</t>
  </si>
  <si>
    <t>Sofia Paramio</t>
  </si>
  <si>
    <t>Wettkampf 5   P 4-9      Jahrgang 2005 und älter</t>
  </si>
  <si>
    <t xml:space="preserve">Lindenberg   </t>
  </si>
  <si>
    <t>Anais</t>
  </si>
  <si>
    <t>Wettkampf 5 P 4-) Jahrgang 2005 und älter</t>
  </si>
  <si>
    <t xml:space="preserve">Kretzschmar </t>
  </si>
  <si>
    <t>Betty</t>
  </si>
  <si>
    <t>Wettkampf 6                         offene Klasse  LK4</t>
  </si>
  <si>
    <t xml:space="preserve">Wenig </t>
  </si>
  <si>
    <t>Maylin</t>
  </si>
  <si>
    <t>Wettkampf 6 LK4</t>
  </si>
  <si>
    <t xml:space="preserve">Mühlhausen </t>
  </si>
  <si>
    <t>Greta</t>
  </si>
  <si>
    <t>Simmann</t>
  </si>
  <si>
    <t>Lena</t>
  </si>
  <si>
    <t>TV Einigkeit 06</t>
  </si>
  <si>
    <t xml:space="preserve">Baumann </t>
  </si>
  <si>
    <t xml:space="preserve">Gmeiner </t>
  </si>
  <si>
    <t>Ida</t>
  </si>
  <si>
    <t xml:space="preserve">Maas </t>
  </si>
  <si>
    <t>Nila</t>
  </si>
  <si>
    <t>Wettkampf 7                                   offene Klasse LK3</t>
  </si>
  <si>
    <t>Bezeichnung</t>
  </si>
  <si>
    <t xml:space="preserve">Wendt </t>
  </si>
  <si>
    <t>Marlene</t>
  </si>
  <si>
    <t>Wettkampf 7 LK3</t>
  </si>
  <si>
    <t>Mettner</t>
  </si>
  <si>
    <t>Felizia</t>
  </si>
  <si>
    <t>Svenja</t>
  </si>
  <si>
    <t xml:space="preserve">Bazzoli </t>
  </si>
  <si>
    <t>Livia</t>
  </si>
  <si>
    <t xml:space="preserve">Gödde </t>
  </si>
  <si>
    <t>Xandrine</t>
  </si>
  <si>
    <t>von Hülsen</t>
  </si>
  <si>
    <t xml:space="preserve">Feldmann </t>
  </si>
  <si>
    <t>Wettkampf 8                                   offene Klasse LK2</t>
  </si>
  <si>
    <t xml:space="preserve">Just </t>
  </si>
  <si>
    <t xml:space="preserve">Helen </t>
  </si>
  <si>
    <t>Wettkampf 8 LK2</t>
  </si>
  <si>
    <t xml:space="preserve">Grimm </t>
  </si>
  <si>
    <t>Pauline</t>
  </si>
  <si>
    <t>Mia</t>
  </si>
  <si>
    <t>Lieberknecht</t>
  </si>
  <si>
    <t>Soporan</t>
  </si>
  <si>
    <t>Willger</t>
  </si>
  <si>
    <t>Meredith</t>
  </si>
  <si>
    <t>Wettkampf 9                                   offene Klasse LK1</t>
  </si>
  <si>
    <t>Spangel</t>
  </si>
  <si>
    <t>Gina</t>
  </si>
  <si>
    <t>Wettkampf 9 LK1</t>
  </si>
  <si>
    <t>Filonova</t>
  </si>
  <si>
    <t xml:space="preserve">Elisaweta </t>
  </si>
  <si>
    <t xml:space="preserve">Vandecruys </t>
  </si>
  <si>
    <t xml:space="preserve">Natascha </t>
  </si>
  <si>
    <t>Carlotta</t>
  </si>
  <si>
    <t>Gempp</t>
  </si>
  <si>
    <t>Alina</t>
  </si>
  <si>
    <t>Turner</t>
  </si>
  <si>
    <t>Stadtmeisterschaften 2017</t>
  </si>
  <si>
    <t>Wettkampf 11   LK2</t>
  </si>
  <si>
    <t>Boden</t>
  </si>
  <si>
    <t>SPferd</t>
  </si>
  <si>
    <t>Ringe</t>
  </si>
  <si>
    <t>Barren</t>
  </si>
  <si>
    <t>Reck</t>
  </si>
  <si>
    <t>Endwert 1</t>
  </si>
  <si>
    <t>Endwert 2</t>
  </si>
  <si>
    <t>Endwert 3</t>
  </si>
  <si>
    <t>Endwert 4</t>
  </si>
  <si>
    <t>Endwert 5</t>
  </si>
  <si>
    <t>Endwert 6</t>
  </si>
  <si>
    <t>Berkay</t>
  </si>
  <si>
    <t>Sen</t>
  </si>
  <si>
    <t>TB Altendorf</t>
  </si>
  <si>
    <t>Wettkampf 11 LK2</t>
  </si>
  <si>
    <t xml:space="preserve">Kluge </t>
  </si>
  <si>
    <t>Lukas</t>
  </si>
  <si>
    <t xml:space="preserve">TVG Steele </t>
  </si>
  <si>
    <t xml:space="preserve">Kostiukhin </t>
  </si>
  <si>
    <t xml:space="preserve">Pavel </t>
  </si>
  <si>
    <t xml:space="preserve">KTV Ruhr West </t>
  </si>
  <si>
    <t xml:space="preserve">Mettner </t>
  </si>
  <si>
    <t xml:space="preserve">Luzian </t>
  </si>
  <si>
    <t xml:space="preserve">Dumschat </t>
  </si>
  <si>
    <t>Silas</t>
  </si>
  <si>
    <t>Wettkampf12    AK 7 – 12</t>
  </si>
  <si>
    <t xml:space="preserve">Bershak </t>
  </si>
  <si>
    <t>Maximilian</t>
  </si>
  <si>
    <t xml:space="preserve">TV Einigkeit 06 </t>
  </si>
  <si>
    <t>Wettkampf 12  AK 7-12</t>
  </si>
  <si>
    <t xml:space="preserve">Aigner </t>
  </si>
  <si>
    <t>Josef</t>
  </si>
  <si>
    <t xml:space="preserve">TB Altendorf </t>
  </si>
  <si>
    <t xml:space="preserve">Miller </t>
  </si>
  <si>
    <t>Mike</t>
  </si>
  <si>
    <t>Wettkampf 13   P 4-7</t>
  </si>
  <si>
    <t xml:space="preserve">Tews </t>
  </si>
  <si>
    <t>David</t>
  </si>
  <si>
    <t>Wettkampf 13  P 4-7</t>
  </si>
  <si>
    <t>Jason</t>
  </si>
  <si>
    <t xml:space="preserve">Szünstein </t>
  </si>
  <si>
    <t>Hendrik</t>
  </si>
  <si>
    <t xml:space="preserve">Braun </t>
  </si>
  <si>
    <t>Daniel</t>
  </si>
  <si>
    <t xml:space="preserve">TS 1912 Saarn </t>
  </si>
  <si>
    <t xml:space="preserve">Hoyer </t>
  </si>
  <si>
    <t>Lauri</t>
  </si>
  <si>
    <t>Wettkampf 14  P 4-5</t>
  </si>
  <si>
    <t xml:space="preserve">Krävinkel </t>
  </si>
  <si>
    <t xml:space="preserve">Levi </t>
  </si>
  <si>
    <t xml:space="preserve">Boros </t>
  </si>
  <si>
    <t>Csanád</t>
  </si>
  <si>
    <t>Bercel</t>
  </si>
  <si>
    <t xml:space="preserve">Rudkowski </t>
  </si>
  <si>
    <t>Ilian</t>
  </si>
  <si>
    <t>Wettkampf 15  P 3-5</t>
  </si>
  <si>
    <t xml:space="preserve">Filonov </t>
  </si>
  <si>
    <t>Robert</t>
  </si>
  <si>
    <t xml:space="preserve">Free </t>
  </si>
  <si>
    <t>Mirko</t>
  </si>
  <si>
    <t xml:space="preserve">Lehmacher </t>
  </si>
  <si>
    <t>Ben</t>
  </si>
  <si>
    <t>Wettkampf 16  P 3.5</t>
  </si>
  <si>
    <t xml:space="preserve">Ochwat </t>
  </si>
  <si>
    <t>Mark</t>
  </si>
  <si>
    <t>Wettkampf 16  P 3-5</t>
  </si>
  <si>
    <t xml:space="preserve">Hendann </t>
  </si>
  <si>
    <t>Moritz</t>
  </si>
  <si>
    <t xml:space="preserve">Gergely </t>
  </si>
  <si>
    <t>Aron</t>
  </si>
  <si>
    <t xml:space="preserve">Orlowski </t>
  </si>
  <si>
    <t>Alexander</t>
  </si>
  <si>
    <t xml:space="preserve">Ponomarev </t>
  </si>
  <si>
    <t>Thomas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</si>
</sst>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YY"/>
    <numFmt numFmtId="168" formatCode="0.000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.5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trike/>
      <sz val="10"/>
      <color indexed="8"/>
      <name val="Cambria"/>
      <family val="1"/>
    </font>
    <font>
      <strike/>
      <sz val="10"/>
      <name val="Cambria"/>
      <family val="1"/>
    </font>
    <font>
      <sz val="10"/>
      <color indexed="8"/>
      <name val="Arial"/>
      <family val="2"/>
    </font>
    <font>
      <strike/>
      <sz val="10"/>
      <name val="Arial Narrow"/>
      <family val="2"/>
    </font>
    <font>
      <b/>
      <sz val="11"/>
      <name val="Calibri"/>
      <family val="2"/>
    </font>
    <font>
      <sz val="10"/>
      <name val="Cambria"/>
      <family val="1"/>
    </font>
    <font>
      <b/>
      <sz val="9"/>
      <color indexed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6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0" xfId="20" applyFont="1" applyFill="1" applyBorder="1" applyAlignment="1">
      <alignment horizontal="center"/>
      <protection/>
    </xf>
    <xf numFmtId="164" fontId="0" fillId="3" borderId="0" xfId="20" applyFont="1" applyFill="1" applyBorder="1">
      <alignment/>
      <protection/>
    </xf>
    <xf numFmtId="164" fontId="1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2" fillId="0" borderId="0" xfId="20" applyFont="1">
      <alignment/>
      <protection/>
    </xf>
    <xf numFmtId="165" fontId="3" fillId="0" borderId="0" xfId="20" applyNumberFormat="1" applyFont="1" applyAlignment="1">
      <alignment horizontal="left" vertical="center"/>
      <protection/>
    </xf>
    <xf numFmtId="166" fontId="3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165" fontId="4" fillId="0" borderId="1" xfId="20" applyNumberFormat="1" applyFont="1" applyBorder="1" applyAlignment="1">
      <alignment horizontal="center"/>
      <protection/>
    </xf>
    <xf numFmtId="165" fontId="5" fillId="0" borderId="0" xfId="20" applyNumberFormat="1" applyFont="1">
      <alignment/>
      <protection/>
    </xf>
    <xf numFmtId="165" fontId="4" fillId="0" borderId="2" xfId="20" applyNumberFormat="1" applyFont="1" applyBorder="1" applyAlignment="1">
      <alignment horizontal="left"/>
      <protection/>
    </xf>
    <xf numFmtId="165" fontId="4" fillId="0" borderId="3" xfId="20" applyNumberFormat="1" applyFont="1" applyBorder="1" applyAlignment="1">
      <alignment horizontal="center"/>
      <protection/>
    </xf>
    <xf numFmtId="166" fontId="5" fillId="0" borderId="4" xfId="20" applyNumberFormat="1" applyFont="1" applyBorder="1" applyAlignment="1">
      <alignment horizontal="left" vertical="top" wrapText="1"/>
      <protection/>
    </xf>
    <xf numFmtId="165" fontId="6" fillId="0" borderId="3" xfId="20" applyNumberFormat="1" applyFont="1" applyBorder="1" applyAlignment="1">
      <alignment horizontal="center"/>
      <protection/>
    </xf>
    <xf numFmtId="165" fontId="6" fillId="0" borderId="5" xfId="20" applyNumberFormat="1" applyFont="1" applyBorder="1" applyAlignment="1">
      <alignment horizontal="center"/>
      <protection/>
    </xf>
    <xf numFmtId="165" fontId="7" fillId="4" borderId="3" xfId="20" applyNumberFormat="1" applyFont="1" applyFill="1" applyBorder="1" applyAlignment="1">
      <alignment horizontal="center" vertical="center" textRotation="180"/>
      <protection/>
    </xf>
    <xf numFmtId="166" fontId="6" fillId="5" borderId="3" xfId="20" applyNumberFormat="1" applyFont="1" applyFill="1" applyBorder="1" applyAlignment="1">
      <alignment horizontal="center" vertical="center" textRotation="180"/>
      <protection/>
    </xf>
    <xf numFmtId="165" fontId="8" fillId="0" borderId="0" xfId="20" applyNumberFormat="1" applyFont="1">
      <alignment/>
      <protection/>
    </xf>
    <xf numFmtId="165" fontId="6" fillId="0" borderId="6" xfId="20" applyNumberFormat="1" applyFont="1" applyBorder="1" applyAlignment="1">
      <alignment horizontal="center"/>
      <protection/>
    </xf>
    <xf numFmtId="165" fontId="6" fillId="0" borderId="7" xfId="20" applyNumberFormat="1" applyFont="1" applyBorder="1" applyAlignment="1">
      <alignment horizontal="center"/>
      <protection/>
    </xf>
    <xf numFmtId="165" fontId="6" fillId="0" borderId="8" xfId="20" applyNumberFormat="1" applyFont="1" applyBorder="1" applyAlignment="1">
      <alignment horizontal="center" vertical="center" textRotation="180" wrapText="1"/>
      <protection/>
    </xf>
    <xf numFmtId="165" fontId="6" fillId="0" borderId="9" xfId="20" applyNumberFormat="1" applyFont="1" applyBorder="1" applyAlignment="1">
      <alignment horizontal="center" vertical="center" textRotation="180" wrapText="1"/>
      <protection/>
    </xf>
    <xf numFmtId="165" fontId="6" fillId="6" borderId="10" xfId="20" applyNumberFormat="1" applyFont="1" applyFill="1" applyBorder="1" applyAlignment="1">
      <alignment horizontal="center" vertical="center" textRotation="180" wrapText="1"/>
      <protection/>
    </xf>
    <xf numFmtId="165" fontId="6" fillId="0" borderId="11" xfId="20" applyNumberFormat="1" applyFont="1" applyBorder="1" applyAlignment="1">
      <alignment horizontal="center" vertical="center" textRotation="180" wrapText="1"/>
      <protection/>
    </xf>
    <xf numFmtId="165" fontId="6" fillId="0" borderId="12" xfId="20" applyNumberFormat="1" applyFont="1" applyBorder="1" applyAlignment="1">
      <alignment horizontal="center" vertical="center" textRotation="180" wrapText="1"/>
      <protection/>
    </xf>
    <xf numFmtId="165" fontId="6" fillId="6" borderId="12" xfId="20" applyNumberFormat="1" applyFont="1" applyFill="1" applyBorder="1" applyAlignment="1">
      <alignment horizontal="center" vertical="center" textRotation="180" wrapText="1"/>
      <protection/>
    </xf>
    <xf numFmtId="165" fontId="6" fillId="0" borderId="13" xfId="20" applyNumberFormat="1" applyFont="1" applyBorder="1" applyAlignment="1">
      <alignment horizontal="center" vertical="center" textRotation="180" wrapText="1"/>
      <protection/>
    </xf>
    <xf numFmtId="164" fontId="0" fillId="0" borderId="14" xfId="20" applyFont="1" applyBorder="1">
      <alignment/>
      <protection/>
    </xf>
    <xf numFmtId="164" fontId="0" fillId="0" borderId="15" xfId="20" applyFont="1" applyBorder="1">
      <alignment/>
      <protection/>
    </xf>
    <xf numFmtId="166" fontId="9" fillId="0" borderId="3" xfId="20" applyNumberFormat="1" applyFont="1" applyBorder="1" applyAlignment="1">
      <alignment horizontal="center" vertical="center" wrapText="1"/>
      <protection/>
    </xf>
    <xf numFmtId="164" fontId="0" fillId="0" borderId="3" xfId="20" applyFont="1" applyBorder="1">
      <alignment/>
      <protection/>
    </xf>
    <xf numFmtId="165" fontId="9" fillId="0" borderId="16" xfId="20" applyNumberFormat="1" applyFont="1" applyBorder="1" applyAlignment="1" applyProtection="1">
      <alignment vertical="center"/>
      <protection locked="0"/>
    </xf>
    <xf numFmtId="165" fontId="9" fillId="0" borderId="15" xfId="20" applyNumberFormat="1" applyFont="1" applyBorder="1" applyAlignment="1" applyProtection="1">
      <alignment vertical="center"/>
      <protection locked="0"/>
    </xf>
    <xf numFmtId="165" fontId="9" fillId="6" borderId="15" xfId="20" applyNumberFormat="1" applyFont="1" applyFill="1" applyBorder="1" applyAlignment="1">
      <alignment horizontal="right" vertical="center"/>
      <protection/>
    </xf>
    <xf numFmtId="165" fontId="9" fillId="0" borderId="17" xfId="20" applyNumberFormat="1" applyFont="1" applyBorder="1" applyAlignment="1" applyProtection="1">
      <alignment vertical="center"/>
      <protection locked="0"/>
    </xf>
    <xf numFmtId="165" fontId="9" fillId="6" borderId="15" xfId="0" applyNumberFormat="1" applyFont="1" applyFill="1" applyBorder="1" applyAlignment="1">
      <alignment horizontal="right" vertical="center"/>
    </xf>
    <xf numFmtId="165" fontId="9" fillId="4" borderId="18" xfId="20" applyNumberFormat="1" applyFont="1" applyFill="1" applyBorder="1" applyAlignment="1">
      <alignment vertical="center"/>
      <protection/>
    </xf>
    <xf numFmtId="166" fontId="6" fillId="5" borderId="18" xfId="20" applyNumberFormat="1" applyFont="1" applyFill="1" applyBorder="1" applyAlignment="1">
      <alignment horizontal="center" vertical="center"/>
      <protection/>
    </xf>
    <xf numFmtId="167" fontId="8" fillId="0" borderId="0" xfId="20" applyNumberFormat="1" applyFont="1">
      <alignment/>
      <protection/>
    </xf>
    <xf numFmtId="166" fontId="10" fillId="0" borderId="3" xfId="20" applyNumberFormat="1" applyFont="1" applyBorder="1" applyAlignment="1">
      <alignment horizontal="left" vertical="center"/>
      <protection/>
    </xf>
    <xf numFmtId="165" fontId="10" fillId="0" borderId="3" xfId="20" applyNumberFormat="1" applyFont="1" applyBorder="1" applyAlignment="1">
      <alignment horizontal="left" vertical="center"/>
      <protection/>
    </xf>
    <xf numFmtId="166" fontId="11" fillId="0" borderId="3" xfId="20" applyNumberFormat="1" applyFont="1" applyBorder="1" applyAlignment="1">
      <alignment horizontal="left" vertical="center"/>
      <protection/>
    </xf>
    <xf numFmtId="165" fontId="9" fillId="6" borderId="15" xfId="20" applyNumberFormat="1" applyFont="1" applyFill="1" applyBorder="1" applyAlignment="1">
      <alignment horizontal="justify" vertical="center"/>
      <protection/>
    </xf>
    <xf numFmtId="166" fontId="12" fillId="0" borderId="3" xfId="20" applyNumberFormat="1" applyFont="1" applyBorder="1" applyAlignment="1">
      <alignment horizontal="center" vertical="center" wrapText="1"/>
      <protection/>
    </xf>
    <xf numFmtId="165" fontId="9" fillId="6" borderId="19" xfId="20" applyNumberFormat="1" applyFont="1" applyFill="1" applyBorder="1" applyAlignment="1">
      <alignment horizontal="justify" vertical="center"/>
      <protection/>
    </xf>
    <xf numFmtId="165" fontId="9" fillId="0" borderId="20" xfId="20" applyNumberFormat="1" applyFont="1" applyBorder="1" applyAlignment="1" applyProtection="1">
      <alignment vertical="center"/>
      <protection locked="0"/>
    </xf>
    <xf numFmtId="165" fontId="9" fillId="0" borderId="19" xfId="20" applyNumberFormat="1" applyFont="1" applyBorder="1" applyAlignment="1" applyProtection="1">
      <alignment vertical="center"/>
      <protection locked="0"/>
    </xf>
    <xf numFmtId="166" fontId="6" fillId="5" borderId="21" xfId="20" applyNumberFormat="1" applyFont="1" applyFill="1" applyBorder="1" applyAlignment="1">
      <alignment horizontal="center" vertical="center"/>
      <protection/>
    </xf>
    <xf numFmtId="165" fontId="9" fillId="6" borderId="19" xfId="20" applyNumberFormat="1" applyFont="1" applyFill="1" applyBorder="1" applyAlignment="1">
      <alignment horizontal="right" vertical="center"/>
      <protection/>
    </xf>
    <xf numFmtId="164" fontId="0" fillId="7" borderId="14" xfId="20" applyFont="1" applyFill="1" applyBorder="1">
      <alignment/>
      <protection/>
    </xf>
    <xf numFmtId="164" fontId="0" fillId="7" borderId="15" xfId="20" applyFont="1" applyFill="1" applyBorder="1">
      <alignment/>
      <protection/>
    </xf>
    <xf numFmtId="166" fontId="9" fillId="7" borderId="3" xfId="20" applyNumberFormat="1" applyFont="1" applyFill="1" applyBorder="1" applyAlignment="1">
      <alignment horizontal="center" vertical="center" wrapText="1"/>
      <protection/>
    </xf>
    <xf numFmtId="165" fontId="10" fillId="7" borderId="3" xfId="20" applyNumberFormat="1" applyFont="1" applyFill="1" applyBorder="1" applyAlignment="1">
      <alignment horizontal="left" vertical="center"/>
      <protection/>
    </xf>
    <xf numFmtId="165" fontId="9" fillId="7" borderId="16" xfId="20" applyNumberFormat="1" applyFont="1" applyFill="1" applyBorder="1" applyAlignment="1" applyProtection="1">
      <alignment vertical="center"/>
      <protection locked="0"/>
    </xf>
    <xf numFmtId="165" fontId="9" fillId="7" borderId="15" xfId="20" applyNumberFormat="1" applyFont="1" applyFill="1" applyBorder="1" applyAlignment="1" applyProtection="1">
      <alignment vertical="center"/>
      <protection locked="0"/>
    </xf>
    <xf numFmtId="165" fontId="9" fillId="7" borderId="19" xfId="20" applyNumberFormat="1" applyFont="1" applyFill="1" applyBorder="1" applyAlignment="1">
      <alignment horizontal="right" vertical="center"/>
      <protection/>
    </xf>
    <xf numFmtId="165" fontId="9" fillId="7" borderId="17" xfId="20" applyNumberFormat="1" applyFont="1" applyFill="1" applyBorder="1" applyAlignment="1" applyProtection="1">
      <alignment vertical="center"/>
      <protection locked="0"/>
    </xf>
    <xf numFmtId="165" fontId="9" fillId="7" borderId="15" xfId="0" applyNumberFormat="1" applyFont="1" applyFill="1" applyBorder="1" applyAlignment="1">
      <alignment horizontal="right" vertical="center"/>
    </xf>
    <xf numFmtId="165" fontId="9" fillId="7" borderId="18" xfId="20" applyNumberFormat="1" applyFont="1" applyFill="1" applyBorder="1" applyAlignment="1">
      <alignment vertical="center"/>
      <protection/>
    </xf>
    <xf numFmtId="166" fontId="6" fillId="7" borderId="21" xfId="20" applyNumberFormat="1" applyFont="1" applyFill="1" applyBorder="1" applyAlignment="1">
      <alignment horizontal="center" vertical="center"/>
      <protection/>
    </xf>
    <xf numFmtId="165" fontId="3" fillId="7" borderId="0" xfId="20" applyNumberFormat="1" applyFont="1" applyFill="1">
      <alignment/>
      <protection/>
    </xf>
    <xf numFmtId="164" fontId="0" fillId="0" borderId="22" xfId="20" applyFont="1" applyBorder="1">
      <alignment/>
      <protection/>
    </xf>
    <xf numFmtId="165" fontId="9" fillId="0" borderId="21" xfId="20" applyNumberFormat="1" applyFont="1" applyBorder="1" applyAlignment="1">
      <alignment vertical="center" wrapText="1"/>
      <protection/>
    </xf>
    <xf numFmtId="166" fontId="9" fillId="0" borderId="21" xfId="20" applyNumberFormat="1" applyFont="1" applyBorder="1" applyAlignment="1">
      <alignment horizontal="center" vertical="center" wrapText="1"/>
      <protection/>
    </xf>
    <xf numFmtId="165" fontId="9" fillId="0" borderId="21" xfId="20" applyNumberFormat="1" applyFont="1" applyBorder="1" applyAlignment="1">
      <alignment horizontal="left" vertical="center" wrapText="1"/>
      <protection/>
    </xf>
    <xf numFmtId="165" fontId="9" fillId="0" borderId="6" xfId="20" applyNumberFormat="1" applyFont="1" applyBorder="1" applyAlignment="1" applyProtection="1">
      <alignment vertical="center"/>
      <protection locked="0"/>
    </xf>
    <xf numFmtId="165" fontId="9" fillId="0" borderId="23" xfId="20" applyNumberFormat="1" applyFont="1" applyBorder="1" applyAlignment="1" applyProtection="1">
      <alignment vertical="center"/>
      <protection locked="0"/>
    </xf>
    <xf numFmtId="165" fontId="9" fillId="0" borderId="24" xfId="20" applyNumberFormat="1" applyFont="1" applyBorder="1" applyAlignment="1" applyProtection="1">
      <alignment vertical="center"/>
      <protection locked="0"/>
    </xf>
    <xf numFmtId="165" fontId="10" fillId="0" borderId="6" xfId="20" applyNumberFormat="1" applyFont="1" applyBorder="1" applyAlignment="1" applyProtection="1">
      <alignment horizontal="right" vertical="center"/>
      <protection locked="0"/>
    </xf>
    <xf numFmtId="165" fontId="9" fillId="4" borderId="25" xfId="20" applyNumberFormat="1" applyFont="1" applyFill="1" applyBorder="1" applyAlignment="1">
      <alignment vertical="center"/>
      <protection/>
    </xf>
    <xf numFmtId="166" fontId="6" fillId="5" borderId="25" xfId="20" applyNumberFormat="1" applyFont="1" applyFill="1" applyBorder="1" applyAlignment="1">
      <alignment horizontal="center" vertical="center"/>
      <protection/>
    </xf>
    <xf numFmtId="166" fontId="8" fillId="0" borderId="0" xfId="20" applyNumberFormat="1" applyFont="1">
      <alignment/>
      <protection/>
    </xf>
    <xf numFmtId="166" fontId="9" fillId="0" borderId="21" xfId="20" applyNumberFormat="1" applyFont="1" applyBorder="1" applyAlignment="1">
      <alignment vertical="center" wrapText="1"/>
      <protection/>
    </xf>
    <xf numFmtId="165" fontId="10" fillId="0" borderId="16" xfId="20" applyNumberFormat="1" applyFont="1" applyBorder="1" applyAlignment="1" applyProtection="1">
      <alignment horizontal="right" vertical="center"/>
      <protection locked="0"/>
    </xf>
    <xf numFmtId="165" fontId="9" fillId="0" borderId="15" xfId="20" applyNumberFormat="1" applyFont="1" applyBorder="1" applyAlignment="1" applyProtection="1">
      <alignment horizontal="right" vertical="center"/>
      <protection locked="0"/>
    </xf>
    <xf numFmtId="164" fontId="0" fillId="0" borderId="0" xfId="20" applyFont="1">
      <alignment/>
      <protection/>
    </xf>
    <xf numFmtId="165" fontId="9" fillId="0" borderId="0" xfId="20" applyNumberFormat="1" applyFont="1" applyAlignment="1">
      <alignment vertical="center" wrapText="1"/>
      <protection/>
    </xf>
    <xf numFmtId="165" fontId="9" fillId="0" borderId="26" xfId="20" applyNumberFormat="1" applyFont="1" applyBorder="1" applyAlignment="1" applyProtection="1">
      <alignment vertical="center"/>
      <protection locked="0"/>
    </xf>
    <xf numFmtId="165" fontId="9" fillId="6" borderId="19" xfId="0" applyNumberFormat="1" applyFont="1" applyFill="1" applyBorder="1" applyAlignment="1">
      <alignment horizontal="right" vertical="center"/>
    </xf>
    <xf numFmtId="165" fontId="10" fillId="0" borderId="26" xfId="20" applyNumberFormat="1" applyFont="1" applyBorder="1" applyAlignment="1" applyProtection="1">
      <alignment horizontal="right" vertical="center"/>
      <protection locked="0"/>
    </xf>
    <xf numFmtId="165" fontId="9" fillId="4" borderId="21" xfId="20" applyNumberFormat="1" applyFont="1" applyFill="1" applyBorder="1" applyAlignment="1">
      <alignment vertical="center"/>
      <protection/>
    </xf>
    <xf numFmtId="164" fontId="0" fillId="7" borderId="22" xfId="20" applyFont="1" applyFill="1" applyBorder="1">
      <alignment/>
      <protection/>
    </xf>
    <xf numFmtId="165" fontId="9" fillId="7" borderId="21" xfId="20" applyNumberFormat="1" applyFont="1" applyFill="1" applyBorder="1" applyAlignment="1">
      <alignment vertical="center" wrapText="1"/>
      <protection/>
    </xf>
    <xf numFmtId="166" fontId="9" fillId="7" borderId="21" xfId="20" applyNumberFormat="1" applyFont="1" applyFill="1" applyBorder="1" applyAlignment="1">
      <alignment vertical="center" wrapText="1"/>
      <protection/>
    </xf>
    <xf numFmtId="165" fontId="9" fillId="7" borderId="21" xfId="20" applyNumberFormat="1" applyFont="1" applyFill="1" applyBorder="1" applyAlignment="1">
      <alignment horizontal="left" vertical="center" wrapText="1"/>
      <protection/>
    </xf>
    <xf numFmtId="165" fontId="10" fillId="7" borderId="16" xfId="20" applyNumberFormat="1" applyFont="1" applyFill="1" applyBorder="1" applyAlignment="1" applyProtection="1">
      <alignment horizontal="right" vertical="center"/>
      <protection locked="0"/>
    </xf>
    <xf numFmtId="165" fontId="9" fillId="7" borderId="15" xfId="20" applyNumberFormat="1" applyFont="1" applyFill="1" applyBorder="1" applyAlignment="1" applyProtection="1">
      <alignment horizontal="right" vertical="center"/>
      <protection locked="0"/>
    </xf>
    <xf numFmtId="165" fontId="9" fillId="7" borderId="19" xfId="0" applyNumberFormat="1" applyFont="1" applyFill="1" applyBorder="1" applyAlignment="1">
      <alignment horizontal="right" vertical="center"/>
    </xf>
    <xf numFmtId="166" fontId="6" fillId="7" borderId="25" xfId="20" applyNumberFormat="1" applyFont="1" applyFill="1" applyBorder="1" applyAlignment="1">
      <alignment horizontal="center" vertical="center"/>
      <protection/>
    </xf>
    <xf numFmtId="164" fontId="0" fillId="7" borderId="21" xfId="20" applyFont="1" applyFill="1" applyBorder="1">
      <alignment/>
      <protection/>
    </xf>
    <xf numFmtId="165" fontId="9" fillId="0" borderId="3" xfId="20" applyNumberFormat="1" applyFont="1" applyBorder="1" applyAlignment="1">
      <alignment horizontal="left" vertical="center" wrapText="1"/>
      <protection/>
    </xf>
    <xf numFmtId="165" fontId="9" fillId="0" borderId="3" xfId="20" applyNumberFormat="1" applyFont="1" applyBorder="1" applyAlignment="1">
      <alignment vertical="center" wrapText="1"/>
      <protection/>
    </xf>
    <xf numFmtId="164" fontId="0" fillId="0" borderId="0" xfId="20" applyFont="1" applyBorder="1">
      <alignment/>
      <protection/>
    </xf>
    <xf numFmtId="166" fontId="9" fillId="0" borderId="3" xfId="20" applyNumberFormat="1" applyFont="1" applyBorder="1" applyAlignment="1" applyProtection="1">
      <alignment vertical="center"/>
      <protection locked="0"/>
    </xf>
    <xf numFmtId="165" fontId="9" fillId="0" borderId="3" xfId="20" applyNumberFormat="1" applyFont="1" applyBorder="1" applyAlignment="1" applyProtection="1">
      <alignment vertical="center"/>
      <protection locked="0"/>
    </xf>
    <xf numFmtId="166" fontId="9" fillId="7" borderId="3" xfId="20" applyNumberFormat="1" applyFont="1" applyFill="1" applyBorder="1" applyAlignment="1" applyProtection="1">
      <alignment vertical="center"/>
      <protection locked="0"/>
    </xf>
    <xf numFmtId="165" fontId="9" fillId="7" borderId="3" xfId="20" applyNumberFormat="1" applyFont="1" applyFill="1" applyBorder="1" applyAlignment="1">
      <alignment horizontal="left" vertical="center" wrapText="1"/>
      <protection/>
    </xf>
    <xf numFmtId="165" fontId="9" fillId="7" borderId="6" xfId="20" applyNumberFormat="1" applyFont="1" applyFill="1" applyBorder="1" applyAlignment="1" applyProtection="1">
      <alignment vertical="center"/>
      <protection locked="0"/>
    </xf>
    <xf numFmtId="165" fontId="9" fillId="7" borderId="23" xfId="20" applyNumberFormat="1" applyFont="1" applyFill="1" applyBorder="1" applyAlignment="1" applyProtection="1">
      <alignment vertical="center"/>
      <protection locked="0"/>
    </xf>
    <xf numFmtId="166" fontId="6" fillId="7" borderId="18" xfId="20" applyNumberFormat="1" applyFont="1" applyFill="1" applyBorder="1" applyAlignment="1">
      <alignment horizontal="center" vertical="center"/>
      <protection/>
    </xf>
    <xf numFmtId="165" fontId="9" fillId="7" borderId="3" xfId="20" applyNumberFormat="1" applyFont="1" applyFill="1" applyBorder="1" applyAlignment="1" applyProtection="1">
      <alignment vertical="center"/>
      <protection locked="0"/>
    </xf>
    <xf numFmtId="165" fontId="9" fillId="0" borderId="23" xfId="20" applyNumberFormat="1" applyFont="1" applyBorder="1" applyAlignment="1" applyProtection="1">
      <alignment horizontal="right" vertical="center"/>
      <protection locked="0"/>
    </xf>
    <xf numFmtId="165" fontId="10" fillId="0" borderId="15" xfId="20" applyNumberFormat="1" applyFont="1" applyBorder="1" applyAlignment="1" applyProtection="1">
      <alignment horizontal="right" vertical="center"/>
      <protection locked="0"/>
    </xf>
    <xf numFmtId="165" fontId="9" fillId="0" borderId="27" xfId="20" applyNumberFormat="1" applyFont="1" applyBorder="1" applyAlignment="1" applyProtection="1">
      <alignment vertical="center"/>
      <protection locked="0"/>
    </xf>
    <xf numFmtId="165" fontId="9" fillId="0" borderId="28" xfId="20" applyNumberFormat="1" applyFont="1" applyBorder="1" applyAlignment="1" applyProtection="1">
      <alignment vertical="center"/>
      <protection locked="0"/>
    </xf>
    <xf numFmtId="165" fontId="9" fillId="0" borderId="29" xfId="20" applyNumberFormat="1" applyFont="1" applyBorder="1" applyAlignment="1" applyProtection="1">
      <alignment vertical="center"/>
      <protection locked="0"/>
    </xf>
    <xf numFmtId="165" fontId="10" fillId="0" borderId="27" xfId="20" applyNumberFormat="1" applyFont="1" applyBorder="1" applyAlignment="1" applyProtection="1">
      <alignment horizontal="right" vertical="center"/>
      <protection locked="0"/>
    </xf>
    <xf numFmtId="165" fontId="9" fillId="0" borderId="0" xfId="20" applyNumberFormat="1" applyFont="1" applyAlignment="1" applyProtection="1">
      <alignment vertical="center"/>
      <protection locked="0"/>
    </xf>
    <xf numFmtId="165" fontId="3" fillId="0" borderId="16" xfId="20" applyNumberFormat="1" applyFont="1" applyBorder="1">
      <alignment/>
      <protection/>
    </xf>
    <xf numFmtId="165" fontId="3" fillId="0" borderId="15" xfId="20" applyNumberFormat="1" applyFont="1" applyBorder="1">
      <alignment/>
      <protection/>
    </xf>
    <xf numFmtId="165" fontId="9" fillId="0" borderId="0" xfId="20" applyNumberFormat="1" applyFont="1" applyAlignment="1">
      <alignment horizontal="left" vertical="center" wrapText="1"/>
      <protection/>
    </xf>
    <xf numFmtId="166" fontId="14" fillId="0" borderId="3" xfId="20" applyNumberFormat="1" applyFont="1" applyBorder="1" applyAlignment="1" applyProtection="1">
      <alignment vertical="center"/>
      <protection locked="0"/>
    </xf>
    <xf numFmtId="166" fontId="14" fillId="7" borderId="3" xfId="20" applyNumberFormat="1" applyFont="1" applyFill="1" applyBorder="1" applyAlignment="1" applyProtection="1">
      <alignment vertical="center"/>
      <protection locked="0"/>
    </xf>
    <xf numFmtId="166" fontId="9" fillId="0" borderId="0" xfId="20" applyNumberFormat="1" applyFont="1" applyAlignment="1" applyProtection="1">
      <alignment vertical="center"/>
      <protection locked="0"/>
    </xf>
    <xf numFmtId="165" fontId="4" fillId="0" borderId="0" xfId="20" applyNumberFormat="1" applyFont="1" applyBorder="1" applyAlignment="1">
      <alignment horizontal="center"/>
      <protection/>
    </xf>
    <xf numFmtId="164" fontId="1" fillId="0" borderId="3" xfId="20" applyFont="1" applyBorder="1" applyAlignment="1">
      <alignment horizontal="center" vertical="center"/>
      <protection/>
    </xf>
    <xf numFmtId="166" fontId="5" fillId="0" borderId="4" xfId="20" applyNumberFormat="1" applyFont="1" applyBorder="1" applyAlignment="1">
      <alignment horizontal="left" vertical="top"/>
      <protection/>
    </xf>
    <xf numFmtId="165" fontId="6" fillId="0" borderId="22" xfId="20" applyNumberFormat="1" applyFont="1" applyBorder="1" applyAlignment="1">
      <alignment horizontal="center"/>
      <protection/>
    </xf>
    <xf numFmtId="165" fontId="6" fillId="0" borderId="30" xfId="20" applyNumberFormat="1" applyFont="1" applyBorder="1" applyAlignment="1">
      <alignment horizontal="center"/>
      <protection/>
    </xf>
    <xf numFmtId="164" fontId="15" fillId="0" borderId="3" xfId="0" applyFont="1" applyBorder="1" applyAlignment="1">
      <alignment/>
    </xf>
    <xf numFmtId="168" fontId="9" fillId="6" borderId="15" xfId="20" applyNumberFormat="1" applyFont="1" applyFill="1" applyBorder="1" applyAlignment="1">
      <alignment horizontal="right" vertical="center"/>
      <protection/>
    </xf>
    <xf numFmtId="168" fontId="9" fillId="6" borderId="15" xfId="0" applyNumberFormat="1" applyFont="1" applyFill="1" applyBorder="1" applyAlignment="1">
      <alignment horizontal="right" vertical="center"/>
    </xf>
    <xf numFmtId="165" fontId="9" fillId="7" borderId="0" xfId="20" applyNumberFormat="1" applyFont="1" applyFill="1" applyBorder="1" applyAlignment="1" applyProtection="1">
      <alignment vertical="center"/>
      <protection locked="0"/>
    </xf>
    <xf numFmtId="164" fontId="0" fillId="7" borderId="3" xfId="20" applyFont="1" applyFill="1" applyBorder="1">
      <alignment/>
      <protection/>
    </xf>
    <xf numFmtId="165" fontId="9" fillId="7" borderId="25" xfId="20" applyNumberFormat="1" applyFont="1" applyFill="1" applyBorder="1" applyAlignment="1">
      <alignment vertical="center"/>
      <protection/>
    </xf>
    <xf numFmtId="165" fontId="3" fillId="0" borderId="0" xfId="20" applyNumberFormat="1" applyFont="1" applyAlignment="1">
      <alignment vertical="center"/>
      <protection/>
    </xf>
    <xf numFmtId="164" fontId="16" fillId="0" borderId="3" xfId="20" applyFont="1" applyBorder="1">
      <alignment/>
      <protection/>
    </xf>
    <xf numFmtId="165" fontId="16" fillId="0" borderId="3" xfId="20" applyNumberFormat="1" applyFont="1" applyBorder="1" applyAlignment="1" applyProtection="1">
      <alignment vertical="center"/>
      <protection locked="0"/>
    </xf>
    <xf numFmtId="166" fontId="12" fillId="0" borderId="3" xfId="20" applyNumberFormat="1" applyFont="1" applyBorder="1" applyAlignment="1" applyProtection="1">
      <alignment vertical="center"/>
      <protection locked="0"/>
    </xf>
    <xf numFmtId="164" fontId="12" fillId="0" borderId="3" xfId="20" applyFont="1" applyBorder="1">
      <alignment/>
      <protection/>
    </xf>
    <xf numFmtId="165" fontId="9" fillId="0" borderId="0" xfId="20" applyNumberFormat="1" applyFont="1" applyBorder="1" applyAlignment="1" applyProtection="1">
      <alignment vertical="center"/>
      <protection locked="0"/>
    </xf>
    <xf numFmtId="164" fontId="18" fillId="0" borderId="3" xfId="20" applyFont="1" applyBorder="1">
      <alignment/>
      <protection/>
    </xf>
    <xf numFmtId="165" fontId="8" fillId="0" borderId="3" xfId="20" applyNumberFormat="1" applyFont="1" applyBorder="1" applyAlignment="1" applyProtection="1">
      <alignment vertical="center"/>
      <protection locked="0"/>
    </xf>
    <xf numFmtId="166" fontId="8" fillId="0" borderId="3" xfId="20" applyNumberFormat="1" applyFont="1" applyBorder="1" applyAlignment="1" applyProtection="1">
      <alignment vertical="center"/>
      <protection locked="0"/>
    </xf>
    <xf numFmtId="165" fontId="8" fillId="6" borderId="15" xfId="0" applyNumberFormat="1" applyFont="1" applyFill="1" applyBorder="1" applyAlignment="1">
      <alignment horizontal="right" vertical="center"/>
    </xf>
    <xf numFmtId="165" fontId="8" fillId="4" borderId="25" xfId="20" applyNumberFormat="1" applyFont="1" applyFill="1" applyBorder="1" applyAlignment="1">
      <alignment vertical="center"/>
      <protection/>
    </xf>
    <xf numFmtId="166" fontId="19" fillId="5" borderId="25" xfId="20" applyNumberFormat="1" applyFont="1" applyFill="1" applyBorder="1" applyAlignment="1">
      <alignment horizontal="center" vertical="center"/>
      <protection/>
    </xf>
    <xf numFmtId="164" fontId="18" fillId="7" borderId="3" xfId="20" applyFont="1" applyFill="1" applyBorder="1">
      <alignment/>
      <protection/>
    </xf>
    <xf numFmtId="165" fontId="8" fillId="7" borderId="3" xfId="20" applyNumberFormat="1" applyFont="1" applyFill="1" applyBorder="1" applyAlignment="1" applyProtection="1">
      <alignment vertical="center"/>
      <protection locked="0"/>
    </xf>
    <xf numFmtId="166" fontId="8" fillId="7" borderId="3" xfId="20" applyNumberFormat="1" applyFont="1" applyFill="1" applyBorder="1" applyAlignment="1" applyProtection="1">
      <alignment vertical="center"/>
      <protection locked="0"/>
    </xf>
    <xf numFmtId="165" fontId="8" fillId="7" borderId="15" xfId="0" applyNumberFormat="1" applyFont="1" applyFill="1" applyBorder="1" applyAlignment="1">
      <alignment horizontal="right" vertical="center"/>
    </xf>
    <xf numFmtId="165" fontId="8" fillId="7" borderId="25" xfId="20" applyNumberFormat="1" applyFont="1" applyFill="1" applyBorder="1" applyAlignment="1">
      <alignment vertical="center"/>
      <protection/>
    </xf>
    <xf numFmtId="166" fontId="19" fillId="7" borderId="18" xfId="20" applyNumberFormat="1" applyFont="1" applyFill="1" applyBorder="1" applyAlignment="1">
      <alignment horizontal="center" vertical="center"/>
      <protection/>
    </xf>
    <xf numFmtId="166" fontId="19" fillId="5" borderId="18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zoomScale="40" zoomScaleNormal="40" workbookViewId="0" topLeftCell="A1">
      <selection activeCell="M19" sqref="M19"/>
    </sheetView>
  </sheetViews>
  <sheetFormatPr defaultColWidth="11.421875" defaultRowHeight="12.75"/>
  <cols>
    <col min="1" max="16384" width="10.7109375" style="1" customWidth="1"/>
  </cols>
  <sheetData>
    <row r="2" spans="2:14" ht="12.75">
      <c r="B2" s="2" t="s">
        <v>0</v>
      </c>
      <c r="C2" s="2"/>
      <c r="D2" s="2"/>
      <c r="E2" s="2"/>
      <c r="H2" s="3" t="s">
        <v>1</v>
      </c>
      <c r="I2" s="3"/>
      <c r="J2" s="3"/>
      <c r="K2" s="3"/>
      <c r="L2" s="3"/>
      <c r="M2" s="3"/>
      <c r="N2" s="3"/>
    </row>
    <row r="4" spans="2:3" ht="12.75">
      <c r="B4" s="4" t="s">
        <v>2</v>
      </c>
      <c r="C4" s="1">
        <v>2013</v>
      </c>
    </row>
    <row r="7" spans="2:3" ht="12.75">
      <c r="B7" s="4" t="s">
        <v>3</v>
      </c>
      <c r="C7" s="4" t="s">
        <v>4</v>
      </c>
    </row>
    <row r="8" spans="2:4" ht="12.75">
      <c r="B8" s="5" t="s">
        <v>5</v>
      </c>
      <c r="C8" s="1">
        <v>0</v>
      </c>
      <c r="D8" s="6" t="s">
        <v>6</v>
      </c>
    </row>
    <row r="9" spans="2:3" ht="12.75">
      <c r="B9" s="1">
        <v>1</v>
      </c>
      <c r="C9" s="1">
        <v>15</v>
      </c>
    </row>
    <row r="10" spans="2:3" ht="12.75">
      <c r="B10" s="1">
        <f>B9+1</f>
        <v>2</v>
      </c>
      <c r="C10" s="1">
        <v>12</v>
      </c>
    </row>
    <row r="11" spans="2:3" ht="12.75">
      <c r="B11" s="1">
        <f>B10+1</f>
        <v>3</v>
      </c>
      <c r="C11" s="1">
        <v>10</v>
      </c>
    </row>
    <row r="12" spans="2:3" ht="12.75">
      <c r="B12" s="1">
        <f>B11+1</f>
        <v>4</v>
      </c>
      <c r="C12" s="1">
        <v>9</v>
      </c>
    </row>
    <row r="13" spans="2:3" ht="12.75">
      <c r="B13" s="1">
        <f>B12+1</f>
        <v>5</v>
      </c>
      <c r="C13" s="1">
        <v>8</v>
      </c>
    </row>
    <row r="14" spans="2:3" ht="12.75">
      <c r="B14" s="1">
        <f>B13+1</f>
        <v>6</v>
      </c>
      <c r="C14" s="1">
        <v>7</v>
      </c>
    </row>
    <row r="15" spans="2:3" ht="12.75">
      <c r="B15" s="1">
        <f>B14+1</f>
        <v>7</v>
      </c>
      <c r="C15" s="1">
        <v>6</v>
      </c>
    </row>
    <row r="16" spans="2:3" ht="12.75">
      <c r="B16" s="1">
        <f>B15+1</f>
        <v>8</v>
      </c>
      <c r="C16" s="1">
        <v>5</v>
      </c>
    </row>
    <row r="17" spans="2:3" ht="12.75">
      <c r="B17" s="1">
        <f>B16+1</f>
        <v>9</v>
      </c>
      <c r="C17" s="1">
        <v>4</v>
      </c>
    </row>
    <row r="18" spans="2:3" ht="12.75">
      <c r="B18" s="1">
        <f>B17+1</f>
        <v>10</v>
      </c>
      <c r="C18" s="1">
        <v>3</v>
      </c>
    </row>
    <row r="19" spans="2:3" ht="12.75">
      <c r="B19" s="1">
        <f>B18+1</f>
        <v>11</v>
      </c>
      <c r="C19" s="1">
        <v>2</v>
      </c>
    </row>
    <row r="20" spans="2:3" ht="12.75">
      <c r="B20" s="1">
        <f>B19+1</f>
        <v>12</v>
      </c>
      <c r="C20" s="1">
        <v>1</v>
      </c>
    </row>
    <row r="21" spans="2:3" ht="12.75">
      <c r="B21" s="1">
        <f>B20+1</f>
        <v>13</v>
      </c>
      <c r="C21" s="1">
        <v>0</v>
      </c>
    </row>
    <row r="22" spans="2:3" ht="12.75">
      <c r="B22" s="1">
        <f>B21+1</f>
        <v>14</v>
      </c>
      <c r="C22" s="1">
        <v>0</v>
      </c>
    </row>
    <row r="23" spans="2:3" ht="12.75">
      <c r="B23" s="1">
        <f>B22+1</f>
        <v>15</v>
      </c>
      <c r="C23" s="1">
        <v>0</v>
      </c>
    </row>
    <row r="24" spans="2:3" ht="12.75">
      <c r="B24" s="1">
        <f>B23+1</f>
        <v>16</v>
      </c>
      <c r="C24" s="1">
        <v>0</v>
      </c>
    </row>
    <row r="25" spans="2:3" ht="12.75">
      <c r="B25" s="1">
        <f>B24+1</f>
        <v>17</v>
      </c>
      <c r="C25" s="1">
        <v>0</v>
      </c>
    </row>
    <row r="26" spans="2:3" ht="12.75">
      <c r="B26" s="1">
        <f>B25+1</f>
        <v>18</v>
      </c>
      <c r="C26" s="1">
        <v>0</v>
      </c>
    </row>
    <row r="27" spans="2:3" ht="12.75">
      <c r="B27" s="1">
        <f>B26+1</f>
        <v>19</v>
      </c>
      <c r="C27" s="1">
        <v>0</v>
      </c>
    </row>
    <row r="28" spans="2:3" ht="12.75">
      <c r="B28" s="1">
        <f>B27+1</f>
        <v>20</v>
      </c>
      <c r="C28" s="1">
        <v>0</v>
      </c>
    </row>
    <row r="29" spans="2:3" ht="12.75">
      <c r="B29" s="1">
        <f>B28+1</f>
        <v>21</v>
      </c>
      <c r="C29" s="1">
        <v>0</v>
      </c>
    </row>
    <row r="30" spans="2:3" ht="12.75">
      <c r="B30" s="1">
        <f>B29+1</f>
        <v>22</v>
      </c>
      <c r="C30" s="1">
        <v>0</v>
      </c>
    </row>
    <row r="31" spans="2:3" ht="12.75">
      <c r="B31" s="1">
        <f>B30+1</f>
        <v>23</v>
      </c>
      <c r="C31" s="1">
        <v>0</v>
      </c>
    </row>
    <row r="32" spans="2:3" ht="12.75">
      <c r="B32" s="1">
        <f>B31+1</f>
        <v>24</v>
      </c>
      <c r="C32" s="1">
        <v>0</v>
      </c>
    </row>
    <row r="33" spans="2:3" ht="12.75">
      <c r="B33" s="1">
        <f>B32+1</f>
        <v>25</v>
      </c>
      <c r="C33" s="1">
        <v>0</v>
      </c>
    </row>
    <row r="34" spans="2:3" ht="12.75">
      <c r="B34" s="1">
        <f>B33+1</f>
        <v>26</v>
      </c>
      <c r="C34" s="1">
        <v>0</v>
      </c>
    </row>
    <row r="35" spans="2:3" ht="12.75">
      <c r="B35" s="1">
        <f>B34+1</f>
        <v>27</v>
      </c>
      <c r="C35" s="1">
        <v>0</v>
      </c>
    </row>
    <row r="36" spans="2:3" ht="12.75">
      <c r="B36" s="1">
        <f>B35+1</f>
        <v>28</v>
      </c>
      <c r="C36" s="1">
        <v>0</v>
      </c>
    </row>
    <row r="37" spans="2:3" ht="12.75">
      <c r="B37" s="1">
        <f>B36+1</f>
        <v>29</v>
      </c>
      <c r="C37" s="1">
        <v>0</v>
      </c>
    </row>
    <row r="38" spans="2:3" ht="12.75">
      <c r="B38" s="1">
        <f>B37+1</f>
        <v>30</v>
      </c>
      <c r="C38" s="1">
        <v>0</v>
      </c>
    </row>
  </sheetData>
  <sheetProtection selectLockedCells="1" selectUnlockedCells="1"/>
  <mergeCells count="2">
    <mergeCell ref="B2:E2"/>
    <mergeCell ref="H2:N2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8.7109375" style="7" customWidth="1"/>
    <col min="2" max="2" width="11.28125" style="7" customWidth="1"/>
    <col min="3" max="3" width="5.57421875" style="8" customWidth="1"/>
    <col min="4" max="4" width="12.00390625" style="9" customWidth="1"/>
    <col min="5" max="26" width="4.7109375" style="9" customWidth="1"/>
    <col min="27" max="27" width="11.421875" style="9" customWidth="1"/>
    <col min="28" max="16384" width="10.7109375" style="1" customWidth="1"/>
  </cols>
  <sheetData>
    <row r="1" spans="1:27" ht="12.75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1"/>
    </row>
    <row r="3" spans="1:27" ht="12.75" customHeight="1">
      <c r="A3" s="14" t="s">
        <v>188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  <c r="AA3" s="19"/>
    </row>
    <row r="4" spans="1:27" ht="12.7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  <c r="AA4" s="19"/>
    </row>
    <row r="5" spans="1:32" ht="12.75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2.75">
      <c r="A6" s="95" t="s">
        <v>189</v>
      </c>
      <c r="B6" s="115" t="s">
        <v>190</v>
      </c>
      <c r="C6" s="95"/>
      <c r="D6" s="95" t="s">
        <v>157</v>
      </c>
      <c r="E6" s="67">
        <v>4.3</v>
      </c>
      <c r="F6" s="68">
        <v>9.3</v>
      </c>
      <c r="G6" s="68">
        <v>0</v>
      </c>
      <c r="H6" s="37">
        <f>ROUND(E6+F6-G6,2)</f>
        <v>13.6</v>
      </c>
      <c r="I6" s="69"/>
      <c r="J6" s="68"/>
      <c r="K6" s="68"/>
      <c r="L6" s="37">
        <f>ROUND(I6+J6-K6,2)</f>
        <v>0</v>
      </c>
      <c r="M6" s="67">
        <v>4.2</v>
      </c>
      <c r="N6" s="68">
        <v>7.7</v>
      </c>
      <c r="O6" s="68">
        <v>0</v>
      </c>
      <c r="P6" s="37">
        <f>ROUND(M6+N6-O6,2)</f>
        <v>11.9</v>
      </c>
      <c r="Q6" s="67">
        <v>5.3</v>
      </c>
      <c r="R6" s="68">
        <v>8.4</v>
      </c>
      <c r="S6" s="68">
        <v>0</v>
      </c>
      <c r="T6" s="37">
        <f>ROUND(Q6+R6-S6,2)</f>
        <v>13.7</v>
      </c>
      <c r="U6" s="67">
        <v>4.6</v>
      </c>
      <c r="V6" s="68">
        <v>7.95</v>
      </c>
      <c r="W6" s="68">
        <v>0</v>
      </c>
      <c r="X6" s="37">
        <f>ROUND(U6+V6-W6,2)</f>
        <v>12.55</v>
      </c>
      <c r="Y6" s="71">
        <f>ROUND(MAX(H6,L6)+P6+T6+X6,2)</f>
        <v>51.75</v>
      </c>
      <c r="Z6" s="72">
        <f>IF(Y6=0,"-",RANK(Y6,Y$6:Y$16))</f>
        <v>1</v>
      </c>
      <c r="AA6" s="9">
        <v>10</v>
      </c>
      <c r="AB6" s="9" t="str">
        <f>CONCATENATE(B6," ",A6)</f>
        <v>Gina Spangel</v>
      </c>
      <c r="AC6" s="19" t="s">
        <v>191</v>
      </c>
      <c r="AD6" s="40">
        <v>43730</v>
      </c>
      <c r="AE6" s="19">
        <f>Y6</f>
        <v>51.75</v>
      </c>
      <c r="AF6" s="19">
        <f>Z6</f>
        <v>1</v>
      </c>
    </row>
    <row r="7" spans="1:32" ht="12.75">
      <c r="A7" s="95" t="s">
        <v>192</v>
      </c>
      <c r="B7" s="95" t="s">
        <v>193</v>
      </c>
      <c r="C7" s="95"/>
      <c r="D7" s="95" t="s">
        <v>157</v>
      </c>
      <c r="E7" s="33">
        <v>3.5</v>
      </c>
      <c r="F7" s="34">
        <v>9.25</v>
      </c>
      <c r="G7" s="34">
        <v>0</v>
      </c>
      <c r="H7" s="37">
        <f>ROUND(E7+F7-G7,2)</f>
        <v>12.75</v>
      </c>
      <c r="I7" s="36"/>
      <c r="J7" s="34"/>
      <c r="K7" s="34"/>
      <c r="L7" s="37">
        <f>ROUND(I7+J7-K7,2)</f>
        <v>0</v>
      </c>
      <c r="M7" s="33">
        <v>2.8</v>
      </c>
      <c r="N7" s="34">
        <v>8.25</v>
      </c>
      <c r="O7" s="34">
        <v>0</v>
      </c>
      <c r="P7" s="37">
        <f>ROUND(M7+N7-O7,2)</f>
        <v>11.05</v>
      </c>
      <c r="Q7" s="33">
        <v>4.7</v>
      </c>
      <c r="R7" s="34">
        <v>8.4</v>
      </c>
      <c r="S7" s="34">
        <v>0</v>
      </c>
      <c r="T7" s="37">
        <f>ROUND(Q7+R7-S7,2)</f>
        <v>13.1</v>
      </c>
      <c r="U7" s="33">
        <v>5.2</v>
      </c>
      <c r="V7" s="34">
        <v>8</v>
      </c>
      <c r="W7" s="34">
        <v>0</v>
      </c>
      <c r="X7" s="37">
        <f>ROUND(U7+V7-W7,2)</f>
        <v>13.2</v>
      </c>
      <c r="Y7" s="38">
        <f>ROUND(MAX(H7,L7)+P7+T7+X7,2)</f>
        <v>50.1</v>
      </c>
      <c r="Z7" s="39">
        <f>IF(Y7=0,"-",RANK(Y7,Y$6:Y$16))</f>
        <v>2</v>
      </c>
      <c r="AA7" s="9">
        <v>9</v>
      </c>
      <c r="AB7" s="9" t="str">
        <f>CONCATENATE(B7," ",A7)</f>
        <v>Elisaweta  Filonova</v>
      </c>
      <c r="AC7" s="19" t="s">
        <v>191</v>
      </c>
      <c r="AD7" s="40">
        <v>43730</v>
      </c>
      <c r="AE7" s="19">
        <f>Y7</f>
        <v>50.1</v>
      </c>
      <c r="AF7" s="19">
        <f>Z7</f>
        <v>2</v>
      </c>
    </row>
    <row r="8" spans="1:32" ht="12.75">
      <c r="A8" s="95" t="s">
        <v>194</v>
      </c>
      <c r="B8" s="95" t="s">
        <v>195</v>
      </c>
      <c r="C8" s="95"/>
      <c r="D8" s="92" t="s">
        <v>59</v>
      </c>
      <c r="E8" s="33">
        <v>4.3</v>
      </c>
      <c r="F8" s="34">
        <v>9.1</v>
      </c>
      <c r="G8" s="34">
        <v>0</v>
      </c>
      <c r="H8" s="37">
        <f>ROUND(E8+F8-G8,2)</f>
        <v>13.4</v>
      </c>
      <c r="I8" s="36"/>
      <c r="J8" s="34"/>
      <c r="K8" s="34"/>
      <c r="L8" s="37">
        <f>ROUND(I8+J8-K8,2)</f>
        <v>0</v>
      </c>
      <c r="M8" s="33">
        <v>3.5</v>
      </c>
      <c r="N8" s="34">
        <v>6.55</v>
      </c>
      <c r="O8" s="34">
        <v>0</v>
      </c>
      <c r="P8" s="37">
        <f>ROUND(M8+N8-O8,2)</f>
        <v>10.05</v>
      </c>
      <c r="Q8" s="33">
        <v>5.1</v>
      </c>
      <c r="R8" s="34">
        <v>6.35</v>
      </c>
      <c r="S8" s="34">
        <v>0</v>
      </c>
      <c r="T8" s="37">
        <f>ROUND(Q8+R8-S8,2)</f>
        <v>11.45</v>
      </c>
      <c r="U8" s="33">
        <v>4.7</v>
      </c>
      <c r="V8" s="34">
        <v>8</v>
      </c>
      <c r="W8" s="34">
        <v>0</v>
      </c>
      <c r="X8" s="37">
        <f>ROUND(U8+V8-W8,2)</f>
        <v>12.7</v>
      </c>
      <c r="Y8" s="38">
        <f>ROUND(MAX(H8,L8)+P8+T8+X8,2)</f>
        <v>47.6</v>
      </c>
      <c r="Z8" s="39">
        <f>IF(Y8=0,"-",RANK(Y8,Y$6:Y$16))</f>
        <v>3</v>
      </c>
      <c r="AA8" s="9">
        <v>8</v>
      </c>
      <c r="AB8" s="9" t="str">
        <f>CONCATENATE(B8," ",A8)</f>
        <v>Natascha  Vandecruys </v>
      </c>
      <c r="AC8" s="19" t="s">
        <v>191</v>
      </c>
      <c r="AD8" s="40">
        <v>43730</v>
      </c>
      <c r="AE8" s="19">
        <f>Y8</f>
        <v>47.6</v>
      </c>
      <c r="AF8" s="19">
        <f>Z8</f>
        <v>3</v>
      </c>
    </row>
    <row r="9" spans="1:32" ht="12.75">
      <c r="A9" s="115" t="s">
        <v>194</v>
      </c>
      <c r="B9" s="32" t="s">
        <v>196</v>
      </c>
      <c r="C9" s="95"/>
      <c r="D9" s="92" t="s">
        <v>59</v>
      </c>
      <c r="E9" s="33">
        <v>4.3</v>
      </c>
      <c r="F9" s="34">
        <v>8.85</v>
      </c>
      <c r="G9" s="34">
        <v>0</v>
      </c>
      <c r="H9" s="37">
        <f>ROUND(E9+F9-G9,2)</f>
        <v>13.15</v>
      </c>
      <c r="I9" s="36"/>
      <c r="J9" s="34"/>
      <c r="K9" s="34"/>
      <c r="L9" s="37">
        <f>ROUND(I9+J9-K9,2)</f>
        <v>0</v>
      </c>
      <c r="M9" s="33">
        <v>3.5</v>
      </c>
      <c r="N9" s="34">
        <v>7.5</v>
      </c>
      <c r="O9" s="34">
        <v>0</v>
      </c>
      <c r="P9" s="37">
        <f>ROUND(M9+N9-O9,2)</f>
        <v>11</v>
      </c>
      <c r="Q9" s="33">
        <v>5.3</v>
      </c>
      <c r="R9" s="34">
        <v>5.2</v>
      </c>
      <c r="S9" s="34">
        <v>0</v>
      </c>
      <c r="T9" s="37">
        <f>ROUND(Q9+R9-S9,2)</f>
        <v>10.5</v>
      </c>
      <c r="U9" s="33">
        <v>3.8</v>
      </c>
      <c r="V9" s="34">
        <v>7.7</v>
      </c>
      <c r="W9" s="34">
        <v>0</v>
      </c>
      <c r="X9" s="37">
        <f>ROUND(U9+V9-W9,2)</f>
        <v>11.5</v>
      </c>
      <c r="Y9" s="38">
        <f>ROUND(MAX(H9,L9)+P9+T9+X9,2)</f>
        <v>46.15</v>
      </c>
      <c r="Z9" s="39">
        <f>IF(Y9=0,"-",RANK(Y9,Y$6:Y$16))</f>
        <v>4</v>
      </c>
      <c r="AA9" s="9">
        <v>7</v>
      </c>
      <c r="AB9" s="9" t="str">
        <f>CONCATENATE(B9," ",A9)</f>
        <v>Carlotta Vandecruys </v>
      </c>
      <c r="AC9" s="19" t="s">
        <v>191</v>
      </c>
      <c r="AD9" s="40">
        <v>43730</v>
      </c>
      <c r="AE9" s="19">
        <f>Y9</f>
        <v>46.15</v>
      </c>
      <c r="AF9" s="19">
        <f>Z9</f>
        <v>4</v>
      </c>
    </row>
    <row r="10" spans="1:32" ht="12.75">
      <c r="A10" s="95" t="s">
        <v>197</v>
      </c>
      <c r="B10" s="95" t="s">
        <v>198</v>
      </c>
      <c r="C10" s="95"/>
      <c r="D10" s="95" t="s">
        <v>157</v>
      </c>
      <c r="E10" s="33">
        <v>3.5</v>
      </c>
      <c r="F10" s="34">
        <v>8.3</v>
      </c>
      <c r="G10" s="34">
        <v>0</v>
      </c>
      <c r="H10" s="37">
        <f>ROUND(E10+F10-G10,2)</f>
        <v>11.8</v>
      </c>
      <c r="I10" s="36"/>
      <c r="J10" s="34"/>
      <c r="K10" s="34"/>
      <c r="L10" s="37">
        <f>ROUND(I10+J10-K10,2)</f>
        <v>0</v>
      </c>
      <c r="M10" s="33">
        <v>1.9</v>
      </c>
      <c r="N10" s="34">
        <v>7.7</v>
      </c>
      <c r="O10" s="34">
        <v>1</v>
      </c>
      <c r="P10" s="37">
        <f>ROUND(M10+N10-O10,2)</f>
        <v>8.6</v>
      </c>
      <c r="Q10" s="33">
        <v>4.7</v>
      </c>
      <c r="R10" s="34">
        <v>6.2</v>
      </c>
      <c r="S10" s="34">
        <v>0</v>
      </c>
      <c r="T10" s="37">
        <f>ROUND(Q10+R10-S10,2)</f>
        <v>10.9</v>
      </c>
      <c r="U10" s="33">
        <v>3.1</v>
      </c>
      <c r="V10" s="34">
        <v>7.75</v>
      </c>
      <c r="W10" s="34">
        <v>0</v>
      </c>
      <c r="X10" s="37">
        <f>ROUND(U10+V10-W10,2)</f>
        <v>10.85</v>
      </c>
      <c r="Y10" s="38">
        <f>ROUND(MAX(H10,L10)+P10+T10+X10,2)</f>
        <v>42.15</v>
      </c>
      <c r="Z10" s="39">
        <f>IF(Y10=0,"-",RANK(Y10,Y$6:Y$16))</f>
        <v>5</v>
      </c>
      <c r="AA10" s="9">
        <v>6</v>
      </c>
      <c r="AB10" s="9" t="str">
        <f>CONCATENATE(B10," ",A10)</f>
        <v>Alina Gempp</v>
      </c>
      <c r="AC10" s="19" t="s">
        <v>191</v>
      </c>
      <c r="AD10" s="40">
        <v>43730</v>
      </c>
      <c r="AE10" s="19">
        <f>Y10</f>
        <v>42.15</v>
      </c>
      <c r="AF10" s="19">
        <f>Z10</f>
        <v>5</v>
      </c>
    </row>
    <row r="11" spans="1:32" ht="12.75">
      <c r="A11" s="95"/>
      <c r="B11" s="95"/>
      <c r="C11" s="95"/>
      <c r="D11" s="95" t="s">
        <v>29</v>
      </c>
      <c r="E11" s="33"/>
      <c r="F11" s="34"/>
      <c r="G11" s="34"/>
      <c r="H11" s="37">
        <f>ROUND(E11+F11-G11,2)</f>
        <v>0</v>
      </c>
      <c r="I11" s="36"/>
      <c r="J11" s="34"/>
      <c r="K11" s="34"/>
      <c r="L11" s="37">
        <f>ROUND(I11+J11-K11,2)</f>
        <v>0</v>
      </c>
      <c r="M11" s="75"/>
      <c r="N11" s="34"/>
      <c r="O11" s="34"/>
      <c r="P11" s="37">
        <f>ROUND(M11+N11-O11,2)</f>
        <v>0</v>
      </c>
      <c r="Q11" s="33"/>
      <c r="R11" s="34"/>
      <c r="S11" s="34"/>
      <c r="T11" s="37">
        <f>ROUND(Q11+R11-S11,2)</f>
        <v>0</v>
      </c>
      <c r="U11" s="33"/>
      <c r="V11" s="34"/>
      <c r="W11" s="34"/>
      <c r="X11" s="37">
        <f>ROUND(U11+V11-W11,2)</f>
        <v>0</v>
      </c>
      <c r="Y11" s="38">
        <f>ROUND(MAX(H11,L11)+P11+T11+X11,2)</f>
        <v>0</v>
      </c>
      <c r="Z11" s="39" t="str">
        <f>IF(Y11=0,"-",RANK(Y11,Y$6:Y$16))</f>
        <v>-</v>
      </c>
      <c r="AB11" s="9" t="s">
        <v>29</v>
      </c>
      <c r="AC11" s="19" t="s">
        <v>29</v>
      </c>
      <c r="AD11" s="40" t="s">
        <v>29</v>
      </c>
      <c r="AE11" s="19" t="s">
        <v>29</v>
      </c>
      <c r="AF11" s="19" t="s">
        <v>29</v>
      </c>
    </row>
    <row r="12" spans="1:26" ht="12.75">
      <c r="A12" s="95"/>
      <c r="B12" s="95"/>
      <c r="C12" s="95"/>
      <c r="D12" s="95" t="s">
        <v>29</v>
      </c>
      <c r="E12" s="33"/>
      <c r="F12" s="34"/>
      <c r="G12" s="34"/>
      <c r="H12" s="37">
        <f>ROUND(E12+F12-G12,2)</f>
        <v>0</v>
      </c>
      <c r="I12" s="36"/>
      <c r="J12" s="34"/>
      <c r="K12" s="34"/>
      <c r="L12" s="37">
        <f>ROUND(I12+J12-K12,2)</f>
        <v>0</v>
      </c>
      <c r="M12" s="75"/>
      <c r="N12" s="34"/>
      <c r="O12" s="34"/>
      <c r="P12" s="37">
        <f>ROUND(M12+N12-O12,2)</f>
        <v>0</v>
      </c>
      <c r="Q12" s="33"/>
      <c r="R12" s="34"/>
      <c r="S12" s="34"/>
      <c r="T12" s="37">
        <f>ROUND(Q12+R12-S12,2)</f>
        <v>0</v>
      </c>
      <c r="U12" s="33"/>
      <c r="V12" s="34"/>
      <c r="W12" s="34"/>
      <c r="X12" s="37">
        <f>ROUND(U12+V12-W12,2)</f>
        <v>0</v>
      </c>
      <c r="Y12" s="38">
        <f>ROUND(MAX(H12,L12)+P12+T12+X12,2)</f>
        <v>0</v>
      </c>
      <c r="Z12" s="39" t="str">
        <f>IF(Y12=0,"-",RANK(Y12,Y$6:Y$16))</f>
        <v>-</v>
      </c>
    </row>
    <row r="13" spans="1:26" ht="12.75">
      <c r="A13" s="96"/>
      <c r="B13" s="96"/>
      <c r="C13" s="95"/>
      <c r="D13" s="95"/>
      <c r="E13" s="33"/>
      <c r="F13" s="34"/>
      <c r="G13" s="34"/>
      <c r="H13" s="37">
        <f>ROUND(E13+F13-G13,2)</f>
        <v>0</v>
      </c>
      <c r="I13" s="36"/>
      <c r="J13" s="34"/>
      <c r="K13" s="34"/>
      <c r="L13" s="37">
        <f>ROUND(I13+J13-K13,2)</f>
        <v>0</v>
      </c>
      <c r="M13" s="75"/>
      <c r="N13" s="34"/>
      <c r="O13" s="34"/>
      <c r="P13" s="37">
        <f>ROUND(M13+N13-O13,2)</f>
        <v>0</v>
      </c>
      <c r="Q13" s="33"/>
      <c r="R13" s="34"/>
      <c r="S13" s="34"/>
      <c r="T13" s="37">
        <f>ROUND(Q13+R13-S13,2)</f>
        <v>0</v>
      </c>
      <c r="U13" s="33"/>
      <c r="V13" s="34"/>
      <c r="W13" s="34"/>
      <c r="X13" s="37">
        <f>ROUND(U13+V13-W13,2)</f>
        <v>0</v>
      </c>
      <c r="Y13" s="38">
        <f>ROUND(MAX(H13,L13)+P13+T13+X13,2)</f>
        <v>0</v>
      </c>
      <c r="Z13" s="39" t="str">
        <f>IF(Y13=0,"-",RANK(Y13,Y$6:Y$16))</f>
        <v>-</v>
      </c>
    </row>
    <row r="14" spans="1:26" ht="12.75">
      <c r="A14" s="96"/>
      <c r="B14" s="96"/>
      <c r="C14" s="95"/>
      <c r="D14" s="96"/>
      <c r="E14" s="33"/>
      <c r="F14" s="34"/>
      <c r="G14" s="34"/>
      <c r="H14" s="37">
        <f>ROUND(E14+F14-G14,2)</f>
        <v>0</v>
      </c>
      <c r="I14" s="36"/>
      <c r="J14" s="34"/>
      <c r="K14" s="34"/>
      <c r="L14" s="37">
        <f>ROUND(I14+J14-K14,2)</f>
        <v>0</v>
      </c>
      <c r="M14" s="75"/>
      <c r="N14" s="34"/>
      <c r="O14" s="76"/>
      <c r="P14" s="37">
        <f>ROUND(M14+N14-O14,2)</f>
        <v>0</v>
      </c>
      <c r="Q14" s="33"/>
      <c r="R14" s="76"/>
      <c r="S14" s="76"/>
      <c r="T14" s="37">
        <f>ROUND(Q14+R14-S14,2)</f>
        <v>0</v>
      </c>
      <c r="U14" s="33"/>
      <c r="V14" s="76"/>
      <c r="W14" s="76"/>
      <c r="X14" s="37">
        <f>ROUND(U14+V14-W14,2)</f>
        <v>0</v>
      </c>
      <c r="Y14" s="38">
        <f>ROUND(MAX(H14,L14)+P14+T14+X14,2)</f>
        <v>0</v>
      </c>
      <c r="Z14" s="39" t="str">
        <f>IF(Y14=0,"-",RANK(Y14,Y$6:Y$16))</f>
        <v>-</v>
      </c>
    </row>
    <row r="15" spans="1:26" ht="12.75">
      <c r="A15" s="96"/>
      <c r="B15" s="96"/>
      <c r="C15" s="95"/>
      <c r="D15" s="96"/>
      <c r="E15" s="33"/>
      <c r="F15" s="34"/>
      <c r="G15" s="34"/>
      <c r="H15" s="37">
        <f>ROUND(E15+F15-G15,2)</f>
        <v>0</v>
      </c>
      <c r="I15" s="36"/>
      <c r="J15" s="34"/>
      <c r="K15" s="34"/>
      <c r="L15" s="37">
        <f>ROUND(I15+J15-K15,2)</f>
        <v>0</v>
      </c>
      <c r="M15" s="75"/>
      <c r="N15" s="34"/>
      <c r="O15" s="76"/>
      <c r="P15" s="37">
        <f>ROUND(M15+N15-O15,2)</f>
        <v>0</v>
      </c>
      <c r="Q15" s="33"/>
      <c r="R15" s="76"/>
      <c r="S15" s="76"/>
      <c r="T15" s="37">
        <f>ROUND(Q15+R15-S15,2)</f>
        <v>0</v>
      </c>
      <c r="U15" s="33"/>
      <c r="V15" s="76"/>
      <c r="W15" s="76"/>
      <c r="X15" s="37">
        <f>ROUND(U15+V15-W15,2)</f>
        <v>0</v>
      </c>
      <c r="Y15" s="38">
        <f>ROUND(MAX(H15,L15)+P15+T15+X15,2)</f>
        <v>0</v>
      </c>
      <c r="Z15" s="39" t="str">
        <f>IF(Y15=0,"-",RANK(Y15,Y$6:Y$16))</f>
        <v>-</v>
      </c>
    </row>
    <row r="16" spans="1:26" ht="12.75">
      <c r="A16" s="96"/>
      <c r="B16" s="96"/>
      <c r="C16" s="95"/>
      <c r="D16" s="96"/>
      <c r="E16" s="33"/>
      <c r="F16" s="34"/>
      <c r="G16" s="34"/>
      <c r="H16" s="37">
        <f>ROUND(E16+F16-G16,2)</f>
        <v>0</v>
      </c>
      <c r="I16" s="36"/>
      <c r="J16" s="34"/>
      <c r="K16" s="34"/>
      <c r="L16" s="37">
        <f>ROUND(I16+J16-K16,2)</f>
        <v>0</v>
      </c>
      <c r="M16" s="75"/>
      <c r="N16" s="34"/>
      <c r="O16" s="34"/>
      <c r="P16" s="37">
        <f>ROUND(M16+N16-O16,2)</f>
        <v>0</v>
      </c>
      <c r="Q16" s="33"/>
      <c r="R16" s="34"/>
      <c r="S16" s="34"/>
      <c r="T16" s="37">
        <f>ROUND(Q16+R16-S16,2)</f>
        <v>0</v>
      </c>
      <c r="U16" s="33"/>
      <c r="V16" s="34"/>
      <c r="W16" s="34"/>
      <c r="X16" s="37">
        <f>ROUND(U16+V16-W16,2)</f>
        <v>0</v>
      </c>
      <c r="Y16" s="38">
        <f>ROUND(MAX(H16,L16)+P16+T16+X16,2)</f>
        <v>0</v>
      </c>
      <c r="Z16" s="39" t="str">
        <f>IF(Y16=0,"-",RANK(Y16,Y$6:Y$16))</f>
        <v>-</v>
      </c>
    </row>
    <row r="24" ht="12.75">
      <c r="A24" s="7">
        <v>6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zoomScale="84" zoomScaleNormal="84" workbookViewId="0" topLeftCell="A3">
      <selection activeCell="A6" sqref="A6"/>
    </sheetView>
  </sheetViews>
  <sheetFormatPr defaultColWidth="11.421875" defaultRowHeight="12.75"/>
  <cols>
    <col min="1" max="1" width="8.7109375" style="7" customWidth="1"/>
    <col min="2" max="2" width="11.28125" style="7" customWidth="1"/>
    <col min="3" max="3" width="7.140625" style="8" customWidth="1"/>
    <col min="4" max="4" width="13.8515625" style="9" customWidth="1"/>
    <col min="5" max="10" width="12.8515625" style="9" customWidth="1"/>
    <col min="11" max="11" width="9.28125" style="9" customWidth="1"/>
    <col min="12" max="12" width="6.421875" style="9" customWidth="1"/>
    <col min="13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201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121" t="s">
        <v>213</v>
      </c>
      <c r="B6" s="121" t="s">
        <v>214</v>
      </c>
      <c r="C6" s="95"/>
      <c r="D6" s="32" t="s">
        <v>215</v>
      </c>
      <c r="E6" s="122">
        <v>13.5</v>
      </c>
      <c r="F6" s="123">
        <v>12.8</v>
      </c>
      <c r="G6" s="123">
        <v>0</v>
      </c>
      <c r="H6" s="123">
        <v>10.9</v>
      </c>
      <c r="I6" s="123">
        <v>13.2</v>
      </c>
      <c r="J6" s="123">
        <v>12.5</v>
      </c>
      <c r="K6" s="71">
        <f>ROUND(E6+F6+G6+H6+I6+J6,2)</f>
        <v>62.9</v>
      </c>
      <c r="L6" s="72">
        <v>1</v>
      </c>
      <c r="M6" s="9">
        <v>10</v>
      </c>
      <c r="N6" s="9" t="str">
        <f>CONCATENATE(B6," ",A6)</f>
        <v>Sen Berkay</v>
      </c>
      <c r="O6" s="19" t="s">
        <v>216</v>
      </c>
      <c r="P6" s="40">
        <v>43730</v>
      </c>
      <c r="Q6" s="19">
        <f>K6</f>
        <v>62.9</v>
      </c>
      <c r="R6" s="19">
        <f>L6</f>
        <v>1</v>
      </c>
    </row>
    <row r="7" spans="1:18" ht="17.25" customHeight="1">
      <c r="A7" s="96" t="s">
        <v>217</v>
      </c>
      <c r="B7" s="96" t="s">
        <v>218</v>
      </c>
      <c r="C7" s="95"/>
      <c r="D7" s="77" t="s">
        <v>219</v>
      </c>
      <c r="E7" s="37">
        <v>12.8</v>
      </c>
      <c r="F7" s="37">
        <v>12.3</v>
      </c>
      <c r="G7" s="37">
        <v>0</v>
      </c>
      <c r="H7" s="37">
        <v>11.6</v>
      </c>
      <c r="I7" s="37">
        <v>13.1</v>
      </c>
      <c r="J7" s="37">
        <v>12.3</v>
      </c>
      <c r="K7" s="71">
        <f>ROUND(E7+F7+G7+H7+I7+J7,2)</f>
        <v>62.1</v>
      </c>
      <c r="L7" s="39">
        <v>2</v>
      </c>
      <c r="M7" s="9">
        <v>9</v>
      </c>
      <c r="N7" s="9" t="str">
        <f>CONCATENATE(B7," ",A7)</f>
        <v>Lukas Kluge </v>
      </c>
      <c r="O7" s="19" t="s">
        <v>216</v>
      </c>
      <c r="P7" s="40">
        <v>43730</v>
      </c>
      <c r="Q7" s="19">
        <f>K7</f>
        <v>62.1</v>
      </c>
      <c r="R7" s="19">
        <f>L7</f>
        <v>2</v>
      </c>
    </row>
    <row r="8" spans="1:18" ht="17.25" customHeight="1">
      <c r="A8" s="32" t="s">
        <v>220</v>
      </c>
      <c r="B8" s="96" t="s">
        <v>221</v>
      </c>
      <c r="C8" s="95"/>
      <c r="D8" s="32" t="s">
        <v>222</v>
      </c>
      <c r="E8" s="37">
        <v>13.4</v>
      </c>
      <c r="F8" s="37">
        <v>9.8</v>
      </c>
      <c r="G8" s="37">
        <v>0</v>
      </c>
      <c r="H8" s="37">
        <v>12.6</v>
      </c>
      <c r="I8" s="37">
        <v>12.1</v>
      </c>
      <c r="J8" s="37">
        <v>12.5</v>
      </c>
      <c r="K8" s="71">
        <f>ROUND(E8+F8+G8+H8+I8+J8,2)</f>
        <v>60.4</v>
      </c>
      <c r="L8" s="39">
        <v>3</v>
      </c>
      <c r="M8" s="9">
        <v>8</v>
      </c>
      <c r="N8" s="9" t="str">
        <f>CONCATENATE(B8," ",A8)</f>
        <v>Pavel  Kostiukhin </v>
      </c>
      <c r="O8" s="19" t="s">
        <v>216</v>
      </c>
      <c r="P8" s="40">
        <v>43730</v>
      </c>
      <c r="Q8" s="19">
        <f>K8</f>
        <v>60.4</v>
      </c>
      <c r="R8" s="19">
        <f>L8</f>
        <v>3</v>
      </c>
    </row>
    <row r="9" spans="1:18" ht="17.25" customHeight="1">
      <c r="A9" s="96" t="s">
        <v>223</v>
      </c>
      <c r="B9" s="96" t="s">
        <v>224</v>
      </c>
      <c r="C9" s="95"/>
      <c r="D9" s="32" t="s">
        <v>157</v>
      </c>
      <c r="E9" s="37">
        <v>13.4</v>
      </c>
      <c r="F9" s="37">
        <v>10.3</v>
      </c>
      <c r="G9" s="37">
        <v>0</v>
      </c>
      <c r="H9" s="37">
        <v>11.1</v>
      </c>
      <c r="I9" s="37">
        <v>10.6</v>
      </c>
      <c r="J9" s="37">
        <v>0</v>
      </c>
      <c r="K9" s="71">
        <f>ROUND(E9+F9+G9+H9+I9+J9,2)</f>
        <v>45.4</v>
      </c>
      <c r="L9" s="39">
        <v>4</v>
      </c>
      <c r="M9" s="9">
        <v>7</v>
      </c>
      <c r="N9" s="9" t="str">
        <f>CONCATENATE(B9," ",A9)</f>
        <v>Luzian  Mettner </v>
      </c>
      <c r="O9" s="19" t="s">
        <v>216</v>
      </c>
      <c r="P9" s="40">
        <v>43730</v>
      </c>
      <c r="Q9" s="19">
        <f>K9</f>
        <v>45.4</v>
      </c>
      <c r="R9" s="19">
        <f>L9</f>
        <v>4</v>
      </c>
    </row>
    <row r="10" spans="1:18" ht="17.25" customHeight="1">
      <c r="A10" s="124" t="s">
        <v>225</v>
      </c>
      <c r="B10" s="124" t="s">
        <v>226</v>
      </c>
      <c r="C10" s="97"/>
      <c r="D10" s="125" t="s">
        <v>222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126">
        <f>ROUND(E10+F10+G10+H10+I10+J10,2)</f>
        <v>0</v>
      </c>
      <c r="L10" s="101" t="str">
        <f>IF(K10=0,"-",RANK(K10,K$6:K$16))</f>
        <v>-</v>
      </c>
      <c r="N10" s="9" t="str">
        <f>CONCATENATE(B10," ",A10)</f>
        <v>Silas Dumschat </v>
      </c>
      <c r="O10" s="19" t="s">
        <v>216</v>
      </c>
      <c r="P10" s="40">
        <v>43730</v>
      </c>
      <c r="Q10" s="19">
        <f>K10</f>
        <v>0</v>
      </c>
      <c r="R10" s="19" t="str">
        <f>L10</f>
        <v>-</v>
      </c>
    </row>
    <row r="11" spans="1:12" ht="17.25" customHeight="1">
      <c r="A11" s="96"/>
      <c r="B11" s="96"/>
      <c r="C11" s="95"/>
      <c r="D11" s="96"/>
      <c r="E11" s="122"/>
      <c r="F11" s="123"/>
      <c r="G11" s="123"/>
      <c r="H11" s="123"/>
      <c r="I11" s="123"/>
      <c r="J11" s="123"/>
      <c r="K11" s="71">
        <f>ROUND(E11+F11+G11+H11+I11+J11,2)</f>
        <v>0</v>
      </c>
      <c r="L11" s="39" t="str">
        <f>IF(K11=0,"-",RANK(K11,K$6:K$16))</f>
        <v>-</v>
      </c>
    </row>
    <row r="12" spans="1:12" ht="17.25" customHeight="1">
      <c r="A12" s="96"/>
      <c r="B12" s="96"/>
      <c r="C12" s="95"/>
      <c r="D12" s="96"/>
      <c r="E12" s="122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IF(K12=0,"-",RANK(K12,K$6:K$16))</f>
        <v>-</v>
      </c>
    </row>
    <row r="13" spans="1:12" ht="17.25" customHeight="1">
      <c r="A13" s="96"/>
      <c r="B13" s="96"/>
      <c r="C13" s="95"/>
      <c r="D13" s="96"/>
      <c r="E13" s="122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IF(K13=0,"-",RANK(K13,K$6:K$16))</f>
        <v>-</v>
      </c>
    </row>
    <row r="14" spans="1:12" ht="17.25" customHeight="1">
      <c r="A14" s="96"/>
      <c r="B14" s="96"/>
      <c r="C14" s="95"/>
      <c r="D14" s="96"/>
      <c r="E14" s="122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IF(K14=0,"-",RANK(K14,K$6:K$16))</f>
        <v>-</v>
      </c>
    </row>
    <row r="15" spans="1:12" ht="17.25" customHeight="1">
      <c r="A15" s="96"/>
      <c r="B15" s="96"/>
      <c r="C15" s="95"/>
      <c r="D15" s="96"/>
      <c r="E15" s="122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IF(K15=0,"-",RANK(K15,K$6:K$16))</f>
        <v>-</v>
      </c>
    </row>
    <row r="16" spans="1:12" ht="17.25" customHeight="1">
      <c r="A16" s="96"/>
      <c r="B16" s="96"/>
      <c r="C16" s="95"/>
      <c r="D16" s="96"/>
      <c r="E16" s="122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IF(K16=0,"-",RANK(K16,K$6:K$16))</f>
        <v>-</v>
      </c>
    </row>
    <row r="27" ht="12.75">
      <c r="F27" s="12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F6:J6 F11:J16">
    <cfRule type="expression" priority="1" dxfId="0" stopIfTrue="1">
      <formula>IF(F6=MAX(F6,G6),TRUE,FALSE)</formula>
    </cfRule>
    <cfRule type="expression" priority="2" dxfId="0" stopIfTrue="1">
      <formula>IF(F6=MAX(F6,G6),TRUE,FALSE)</formula>
    </cfRule>
  </conditionalFormatting>
  <printOptions/>
  <pageMargins left="0.19652777777777777" right="0.19652777777777777" top="0.7875" bottom="0.7875" header="0.5118055555555555" footer="0.5118055555555555"/>
  <pageSetup horizontalDpi="300" verticalDpi="300" orientation="landscape" paperSize="9" scale="8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8.7109375" style="7" customWidth="1"/>
    <col min="2" max="2" width="12.140625" style="7" customWidth="1"/>
    <col min="3" max="3" width="7.140625" style="8" customWidth="1"/>
    <col min="4" max="4" width="16.421875" style="9" customWidth="1"/>
    <col min="5" max="10" width="12.8515625" style="9" customWidth="1"/>
    <col min="11" max="11" width="9.28125" style="9" customWidth="1"/>
    <col min="12" max="12" width="6.421875" style="9" customWidth="1"/>
    <col min="13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227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128" t="s">
        <v>228</v>
      </c>
      <c r="B6" s="129" t="s">
        <v>229</v>
      </c>
      <c r="C6" s="95"/>
      <c r="D6" s="77" t="s">
        <v>230</v>
      </c>
      <c r="E6" s="37">
        <v>9</v>
      </c>
      <c r="F6" s="37">
        <v>9.1</v>
      </c>
      <c r="G6" s="37">
        <v>0</v>
      </c>
      <c r="H6" s="37">
        <v>8.7</v>
      </c>
      <c r="I6" s="37">
        <v>9.3</v>
      </c>
      <c r="J6" s="37">
        <v>8.9</v>
      </c>
      <c r="K6" s="71">
        <f>ROUND(E6+F6+G6+H6+I6+J6,2)</f>
        <v>45</v>
      </c>
      <c r="L6" s="72">
        <v>1</v>
      </c>
      <c r="M6" s="9">
        <v>10</v>
      </c>
      <c r="N6" s="9" t="str">
        <f>CONCATENATE(B6," ",A6)</f>
        <v>Maximilian Bershak </v>
      </c>
      <c r="O6" s="19" t="s">
        <v>231</v>
      </c>
      <c r="P6" s="40">
        <v>43730</v>
      </c>
      <c r="Q6" s="19">
        <f>K6</f>
        <v>45</v>
      </c>
      <c r="R6" s="19">
        <f>L6</f>
        <v>1</v>
      </c>
    </row>
    <row r="7" spans="1:18" ht="17.25" customHeight="1">
      <c r="A7" s="128" t="s">
        <v>232</v>
      </c>
      <c r="B7" s="129" t="s">
        <v>233</v>
      </c>
      <c r="C7" s="95"/>
      <c r="D7" s="77" t="s">
        <v>234</v>
      </c>
      <c r="E7" s="37">
        <v>9</v>
      </c>
      <c r="F7" s="37">
        <v>8.8</v>
      </c>
      <c r="G7" s="37">
        <v>0</v>
      </c>
      <c r="H7" s="37">
        <v>8.5</v>
      </c>
      <c r="I7" s="37">
        <v>9.1</v>
      </c>
      <c r="J7" s="37">
        <v>9.1</v>
      </c>
      <c r="K7" s="71">
        <f>ROUND(E7+F7+G7+H7+I7+J7,2)</f>
        <v>44.5</v>
      </c>
      <c r="L7" s="39">
        <v>2</v>
      </c>
      <c r="M7" s="9">
        <v>9</v>
      </c>
      <c r="N7" s="9" t="str">
        <f>CONCATENATE(B7," ",A7)</f>
        <v>Josef Aigner </v>
      </c>
      <c r="O7" s="19" t="s">
        <v>231</v>
      </c>
      <c r="P7" s="40">
        <v>43730</v>
      </c>
      <c r="Q7" s="19">
        <f>K7</f>
        <v>44.5</v>
      </c>
      <c r="R7" s="19">
        <f>L7</f>
        <v>2</v>
      </c>
    </row>
    <row r="8" spans="1:18" ht="17.25" customHeight="1">
      <c r="A8" s="128" t="s">
        <v>235</v>
      </c>
      <c r="B8" s="129" t="s">
        <v>236</v>
      </c>
      <c r="C8" s="95"/>
      <c r="D8" s="32" t="s">
        <v>222</v>
      </c>
      <c r="E8" s="37">
        <v>9.1</v>
      </c>
      <c r="F8" s="37">
        <v>8.5</v>
      </c>
      <c r="G8" s="37">
        <v>0</v>
      </c>
      <c r="H8" s="37">
        <v>9</v>
      </c>
      <c r="I8" s="37">
        <v>8.2</v>
      </c>
      <c r="J8" s="37">
        <v>9.4</v>
      </c>
      <c r="K8" s="71">
        <f>ROUND(E8+F8+G8+H8+I8+J8,2)</f>
        <v>44.2</v>
      </c>
      <c r="L8" s="39">
        <v>3</v>
      </c>
      <c r="M8" s="9">
        <v>8</v>
      </c>
      <c r="N8" s="9" t="str">
        <f>CONCATENATE(B8," ",A8)</f>
        <v>Mike Miller </v>
      </c>
      <c r="O8" s="19" t="s">
        <v>231</v>
      </c>
      <c r="P8" s="40">
        <v>43730</v>
      </c>
      <c r="Q8" s="19">
        <f>K8</f>
        <v>44.2</v>
      </c>
      <c r="R8" s="19">
        <f>L8</f>
        <v>3</v>
      </c>
    </row>
    <row r="9" spans="1:15" ht="17.25" customHeight="1">
      <c r="A9" s="128" t="s">
        <v>29</v>
      </c>
      <c r="B9" s="129" t="s">
        <v>29</v>
      </c>
      <c r="C9" s="130"/>
      <c r="D9" s="131" t="s">
        <v>29</v>
      </c>
      <c r="E9" s="37"/>
      <c r="F9" s="37"/>
      <c r="G9" s="37"/>
      <c r="H9" s="37"/>
      <c r="I9" s="37"/>
      <c r="J9" s="37"/>
      <c r="K9" s="71">
        <f>ROUND(E9+F9+G9+H9+I9+J9,2)</f>
        <v>0</v>
      </c>
      <c r="L9" s="39" t="str">
        <f>IF(K9=0,"-",RANK(K9,K$6:K$17))</f>
        <v>-</v>
      </c>
      <c r="N9" s="9" t="str">
        <f>CONCATENATE(B9," ",A9)</f>
        <v>   </v>
      </c>
      <c r="O9" s="19" t="s">
        <v>29</v>
      </c>
    </row>
    <row r="10" spans="1:12" ht="17.25" customHeight="1">
      <c r="A10" s="96"/>
      <c r="B10" s="96"/>
      <c r="C10" s="95"/>
      <c r="D10" s="96"/>
      <c r="E10" s="123"/>
      <c r="F10" s="123"/>
      <c r="G10" s="123"/>
      <c r="H10" s="123"/>
      <c r="I10" s="123"/>
      <c r="J10" s="123"/>
      <c r="K10" s="71">
        <f>ROUND(E10+F10+G10+H10+I10+J10,2)</f>
        <v>0</v>
      </c>
      <c r="L10" s="39" t="str">
        <f>IF(K10=0,"-",RANK(K10,K$6:K$17))</f>
        <v>-</v>
      </c>
    </row>
    <row r="11" spans="1:12" ht="17.25" customHeight="1">
      <c r="A11" s="96" t="s">
        <v>29</v>
      </c>
      <c r="B11" s="96" t="s">
        <v>29</v>
      </c>
      <c r="C11" s="95" t="s">
        <v>29</v>
      </c>
      <c r="D11" s="96" t="s">
        <v>29</v>
      </c>
      <c r="E11" s="123"/>
      <c r="F11" s="123"/>
      <c r="G11" s="123"/>
      <c r="H11" s="123"/>
      <c r="I11" s="123"/>
      <c r="J11" s="123"/>
      <c r="K11" s="71">
        <f>ROUND(E11+F11+G11+H11+I11+J11,2)</f>
        <v>0</v>
      </c>
      <c r="L11" s="39" t="str">
        <f>IF(K11=0,"-",RANK(K11,K$6:K$17))</f>
        <v>-</v>
      </c>
    </row>
    <row r="12" spans="1:12" ht="17.25" customHeight="1">
      <c r="A12" s="96"/>
      <c r="B12" s="96"/>
      <c r="C12" s="95"/>
      <c r="D12" s="96"/>
      <c r="E12" s="123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IF(K12=0,"-",RANK(K12,K$6:K$17))</f>
        <v>-</v>
      </c>
    </row>
    <row r="13" spans="1:12" ht="17.25" customHeight="1">
      <c r="A13" s="96"/>
      <c r="B13" s="96"/>
      <c r="C13" s="95"/>
      <c r="D13" s="96"/>
      <c r="E13" s="123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IF(K13=0,"-",RANK(K13,K$6:K$17))</f>
        <v>-</v>
      </c>
    </row>
    <row r="14" spans="1:14" ht="17.25" customHeight="1">
      <c r="A14" s="96"/>
      <c r="B14" s="96"/>
      <c r="C14" s="95"/>
      <c r="D14" s="96"/>
      <c r="E14" s="123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IF(K14=0,"-",RANK(K14,K$6:K$17))</f>
        <v>-</v>
      </c>
      <c r="N14" s="9" t="s">
        <v>29</v>
      </c>
    </row>
    <row r="15" spans="1:12" ht="17.25" customHeight="1">
      <c r="A15" s="96"/>
      <c r="B15" s="96"/>
      <c r="C15" s="95"/>
      <c r="D15" s="96"/>
      <c r="E15" s="123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IF(K15=0,"-",RANK(K15,K$6:K$17))</f>
        <v>-</v>
      </c>
    </row>
    <row r="16" spans="1:12" ht="17.25" customHeight="1">
      <c r="A16" s="96"/>
      <c r="B16" s="96"/>
      <c r="C16" s="95"/>
      <c r="D16" s="96"/>
      <c r="E16" s="123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IF(K16=0,"-",RANK(K16,K$6:K$17))</f>
        <v>-</v>
      </c>
    </row>
    <row r="17" spans="1:12" ht="17.25" customHeight="1">
      <c r="A17" s="96"/>
      <c r="B17" s="96"/>
      <c r="C17" s="95"/>
      <c r="D17" s="96"/>
      <c r="E17" s="123"/>
      <c r="F17" s="123"/>
      <c r="G17" s="123"/>
      <c r="H17" s="123"/>
      <c r="I17" s="123"/>
      <c r="J17" s="123"/>
      <c r="K17" s="71">
        <f>ROUND(E17+F17+G17+H17+I17+J17,2)</f>
        <v>0</v>
      </c>
      <c r="L17" s="39" t="str">
        <f>IF(K17=0,"-",RANK(K17,K$6:K$17))</f>
        <v>-</v>
      </c>
    </row>
    <row r="28" ht="12.75">
      <c r="F28" s="12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E9:E17 F6:F17 G9:H17 I6:J17">
    <cfRule type="expression" priority="1" dxfId="0" stopIfTrue="1">
      <formula>IF(E6=MAX(E6,F6),TRUE,FALSE)</formula>
    </cfRule>
    <cfRule type="expression" priority="2" dxfId="0" stopIfTrue="1">
      <formula>IF(E6=MAX(E6,F6),TRUE,FALSE)</formula>
    </cfRule>
  </conditionalFormatting>
  <conditionalFormatting sqref="H6:H8">
    <cfRule type="expression" priority="3" dxfId="0" stopIfTrue="1">
      <formula>IF(H6=MAX(H6,F6),TRUE,FALSE)</formula>
    </cfRule>
    <cfRule type="expression" priority="4" dxfId="0" stopIfTrue="1">
      <formula>IF(H6=MAX(H6,F6),TRUE,FALSE)</formula>
    </cfRule>
  </conditionalFormatting>
  <conditionalFormatting sqref="E6:E8 G6:G8">
    <cfRule type="expression" priority="5" dxfId="0" stopIfTrue="1">
      <formula>IF(E6=MAX(E6,#REF!),TRUE,FALSE)</formula>
    </cfRule>
    <cfRule type="expression" priority="6" dxfId="0" stopIfTrue="1">
      <formula>IF(E6=MAX(E6,#REF!),TRUE,FALSE)</formula>
    </cfRule>
  </conditionalFormatting>
  <printOptions/>
  <pageMargins left="0.19652777777777777" right="0.19652777777777777" top="0.7875" bottom="0.7875" header="0.5118055555555555" footer="0.5118055555555555"/>
  <pageSetup horizontalDpi="300" verticalDpi="300" orientation="landscape" paperSize="9" scale="8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8.7109375" style="7" customWidth="1"/>
    <col min="2" max="2" width="11.28125" style="7" customWidth="1"/>
    <col min="3" max="3" width="7.140625" style="8" customWidth="1"/>
    <col min="4" max="4" width="13.8515625" style="9" customWidth="1"/>
    <col min="5" max="10" width="12.8515625" style="9" customWidth="1"/>
    <col min="11" max="11" width="9.28125" style="9" customWidth="1"/>
    <col min="12" max="12" width="6.421875" style="9" customWidth="1"/>
    <col min="13" max="14" width="10.8515625" style="9" customWidth="1"/>
    <col min="15" max="15" width="20.7109375" style="9" customWidth="1"/>
    <col min="16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237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32" t="s">
        <v>238</v>
      </c>
      <c r="B6" s="96" t="s">
        <v>239</v>
      </c>
      <c r="C6" s="95"/>
      <c r="D6" s="77" t="s">
        <v>222</v>
      </c>
      <c r="E6" s="37">
        <v>14.3</v>
      </c>
      <c r="F6" s="37">
        <v>0</v>
      </c>
      <c r="G6" s="37">
        <v>0</v>
      </c>
      <c r="H6" s="37">
        <v>14.8</v>
      </c>
      <c r="I6" s="37">
        <v>14.2</v>
      </c>
      <c r="J6" s="37">
        <v>14.9</v>
      </c>
      <c r="K6" s="71">
        <f>ROUND(E6+F6+G6+H6+I6+J6,2)</f>
        <v>58.2</v>
      </c>
      <c r="L6" s="72">
        <f>IF(K6=0,"-",RANK(K6,K$6:K$18))</f>
        <v>1</v>
      </c>
      <c r="M6" s="9">
        <v>10</v>
      </c>
      <c r="N6" s="9" t="str">
        <f>CONCATENATE(B6," ",A6)</f>
        <v>David Tews </v>
      </c>
      <c r="O6" s="19" t="s">
        <v>240</v>
      </c>
      <c r="P6" s="40">
        <v>43730</v>
      </c>
      <c r="Q6" s="19">
        <f>K6</f>
        <v>58.2</v>
      </c>
      <c r="R6" s="19">
        <f>L6</f>
        <v>1</v>
      </c>
    </row>
    <row r="7" spans="1:18" ht="17.25" customHeight="1">
      <c r="A7" s="32" t="s">
        <v>238</v>
      </c>
      <c r="B7" s="96" t="s">
        <v>241</v>
      </c>
      <c r="C7" s="95"/>
      <c r="D7" s="32" t="s">
        <v>222</v>
      </c>
      <c r="E7" s="123">
        <v>14</v>
      </c>
      <c r="F7" s="123">
        <v>0</v>
      </c>
      <c r="G7" s="123">
        <v>0</v>
      </c>
      <c r="H7" s="123">
        <v>15</v>
      </c>
      <c r="I7" s="123">
        <v>13.95</v>
      </c>
      <c r="J7" s="123">
        <v>14.05</v>
      </c>
      <c r="K7" s="71">
        <f>ROUND(E7+F7+G7+H7+I7+J7,2)</f>
        <v>57</v>
      </c>
      <c r="L7" s="39">
        <f>IF(K7=0,"-",RANK(K7,K$6:K$18))</f>
        <v>2</v>
      </c>
      <c r="M7" s="9">
        <v>9</v>
      </c>
      <c r="N7" s="9" t="str">
        <f>CONCATENATE(B7," ",A7)</f>
        <v>Jason Tews </v>
      </c>
      <c r="O7" s="19" t="s">
        <v>240</v>
      </c>
      <c r="P7" s="40">
        <v>43730</v>
      </c>
      <c r="Q7" s="19">
        <f>K7</f>
        <v>57</v>
      </c>
      <c r="R7" s="19">
        <f>L7</f>
        <v>2</v>
      </c>
    </row>
    <row r="8" spans="1:18" ht="17.25" customHeight="1">
      <c r="A8" s="32" t="s">
        <v>242</v>
      </c>
      <c r="B8" s="96" t="s">
        <v>243</v>
      </c>
      <c r="C8" s="95"/>
      <c r="D8" s="32" t="s">
        <v>219</v>
      </c>
      <c r="E8" s="37">
        <v>13.75</v>
      </c>
      <c r="F8" s="37">
        <v>0</v>
      </c>
      <c r="G8" s="37">
        <v>0</v>
      </c>
      <c r="H8" s="37">
        <v>14.4</v>
      </c>
      <c r="I8" s="37">
        <v>14.1</v>
      </c>
      <c r="J8" s="37">
        <v>14.4</v>
      </c>
      <c r="K8" s="71">
        <f>ROUND(E8+F8+G8+H8+I8+J8,2)</f>
        <v>56.65</v>
      </c>
      <c r="L8" s="39">
        <f>IF(K8=0,"-",RANK(K8,K$6:K$18))</f>
        <v>3</v>
      </c>
      <c r="M8" s="9">
        <v>8</v>
      </c>
      <c r="N8" s="9" t="str">
        <f>CONCATENATE(B8," ",A8)</f>
        <v>Hendrik Szünstein </v>
      </c>
      <c r="O8" s="19" t="s">
        <v>240</v>
      </c>
      <c r="P8" s="40">
        <v>43730</v>
      </c>
      <c r="Q8" s="19">
        <f>K8</f>
        <v>56.65</v>
      </c>
      <c r="R8" s="19">
        <f>L8</f>
        <v>3</v>
      </c>
    </row>
    <row r="9" spans="1:18" ht="17.25" customHeight="1">
      <c r="A9" s="32" t="s">
        <v>244</v>
      </c>
      <c r="B9" s="96" t="s">
        <v>245</v>
      </c>
      <c r="C9" s="95" t="s">
        <v>29</v>
      </c>
      <c r="D9" s="32" t="s">
        <v>246</v>
      </c>
      <c r="E9" s="123">
        <v>13.6</v>
      </c>
      <c r="F9" s="123">
        <v>0</v>
      </c>
      <c r="G9" s="123">
        <v>0</v>
      </c>
      <c r="H9" s="123">
        <v>13.6</v>
      </c>
      <c r="I9" s="123">
        <v>13.5</v>
      </c>
      <c r="J9" s="123">
        <v>13.7</v>
      </c>
      <c r="K9" s="71">
        <f>ROUND(E9+F9+G9+H9+I9+J9,2)</f>
        <v>54.4</v>
      </c>
      <c r="L9" s="39">
        <f>IF(K9=0,"-",RANK(K9,K$6:K$18))</f>
        <v>4</v>
      </c>
      <c r="M9" s="9">
        <v>7</v>
      </c>
      <c r="N9" s="9" t="str">
        <f>CONCATENATE(B9," ",A9)</f>
        <v>Daniel Braun </v>
      </c>
      <c r="O9" s="19" t="s">
        <v>240</v>
      </c>
      <c r="P9" s="40">
        <v>43730</v>
      </c>
      <c r="Q9" s="19">
        <f>K9</f>
        <v>54.4</v>
      </c>
      <c r="R9" s="19">
        <f>L9</f>
        <v>4</v>
      </c>
    </row>
    <row r="10" spans="1:18" ht="17.25" customHeight="1">
      <c r="A10" s="32" t="s">
        <v>247</v>
      </c>
      <c r="B10" s="96" t="s">
        <v>248</v>
      </c>
      <c r="C10" s="95"/>
      <c r="D10" s="32" t="s">
        <v>222</v>
      </c>
      <c r="E10" s="37">
        <v>11.4</v>
      </c>
      <c r="F10" s="37">
        <v>0</v>
      </c>
      <c r="G10" s="37">
        <v>0</v>
      </c>
      <c r="H10" s="37">
        <v>13.8</v>
      </c>
      <c r="I10" s="37">
        <v>13.2</v>
      </c>
      <c r="J10" s="37">
        <v>13.45</v>
      </c>
      <c r="K10" s="71">
        <f>ROUND(E10+F10+G10+H10+I10+J10,2)</f>
        <v>51.85</v>
      </c>
      <c r="L10" s="39">
        <f>IF(K10=0,"-",RANK(K10,K$6:K$18))</f>
        <v>5</v>
      </c>
      <c r="M10" s="9">
        <v>6</v>
      </c>
      <c r="N10" s="9" t="str">
        <f>CONCATENATE(B10," ",A10)</f>
        <v>Lauri Hoyer </v>
      </c>
      <c r="O10" s="19" t="s">
        <v>240</v>
      </c>
      <c r="P10" s="40">
        <v>43730</v>
      </c>
      <c r="Q10" s="19">
        <f>K10</f>
        <v>51.85</v>
      </c>
      <c r="R10" s="19">
        <f>L10</f>
        <v>5</v>
      </c>
    </row>
    <row r="11" spans="1:12" ht="17.25" customHeight="1">
      <c r="A11" s="32" t="s">
        <v>29</v>
      </c>
      <c r="B11" s="96" t="s">
        <v>29</v>
      </c>
      <c r="C11" s="95"/>
      <c r="D11" s="32" t="s">
        <v>29</v>
      </c>
      <c r="E11" s="123"/>
      <c r="F11" s="123"/>
      <c r="G11" s="123"/>
      <c r="H11" s="123"/>
      <c r="I11" s="123"/>
      <c r="J11" s="123"/>
      <c r="K11" s="71">
        <f>ROUND(E11+F11+G11+H11+I11+J11,2)</f>
        <v>0</v>
      </c>
      <c r="L11" s="39" t="str">
        <f>IF(K11=0,"-",RANK(K11,K$6:K$18))</f>
        <v>-</v>
      </c>
    </row>
    <row r="12" spans="1:12" ht="17.25" customHeight="1">
      <c r="A12" s="32"/>
      <c r="B12" s="32"/>
      <c r="C12" s="32"/>
      <c r="D12" s="32"/>
      <c r="E12" s="123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IF(K12=0,"-",RANK(K12,K$6:K$18))</f>
        <v>-</v>
      </c>
    </row>
    <row r="13" spans="1:12" ht="17.25" customHeight="1">
      <c r="A13" s="32"/>
      <c r="B13" s="32"/>
      <c r="C13" s="32"/>
      <c r="D13" s="32"/>
      <c r="E13" s="123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IF(K13=0,"-",RANK(K13,K$6:K$18))</f>
        <v>-</v>
      </c>
    </row>
    <row r="14" spans="1:12" ht="17.25" customHeight="1">
      <c r="A14" s="96"/>
      <c r="B14" s="96"/>
      <c r="C14" s="95"/>
      <c r="D14" s="96"/>
      <c r="E14" s="123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IF(K14=0,"-",RANK(K14,K$6:K$18))</f>
        <v>-</v>
      </c>
    </row>
    <row r="15" spans="1:12" ht="17.25" customHeight="1">
      <c r="A15" s="96"/>
      <c r="B15" s="96"/>
      <c r="C15" s="95"/>
      <c r="D15" s="96"/>
      <c r="E15" s="123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IF(K15=0,"-",RANK(K15,K$6:K$18))</f>
        <v>-</v>
      </c>
    </row>
    <row r="16" spans="1:12" ht="17.25" customHeight="1">
      <c r="A16" s="96"/>
      <c r="B16" s="96"/>
      <c r="C16" s="95"/>
      <c r="D16" s="96"/>
      <c r="E16" s="123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IF(K16=0,"-",RANK(K16,K$6:K$18))</f>
        <v>-</v>
      </c>
    </row>
    <row r="17" spans="1:12" ht="17.25" customHeight="1">
      <c r="A17" s="96"/>
      <c r="B17" s="96"/>
      <c r="C17" s="95"/>
      <c r="D17" s="96"/>
      <c r="E17" s="123"/>
      <c r="F17" s="123"/>
      <c r="G17" s="123"/>
      <c r="H17" s="123"/>
      <c r="I17" s="123"/>
      <c r="J17" s="123"/>
      <c r="K17" s="71">
        <f>ROUND(E17+F17+G17+H17+I17+J17,2)</f>
        <v>0</v>
      </c>
      <c r="L17" s="39" t="str">
        <f>IF(K17=0,"-",RANK(K17,K$6:K$18))</f>
        <v>-</v>
      </c>
    </row>
    <row r="18" spans="1:12" ht="17.25" customHeight="1">
      <c r="A18" s="96"/>
      <c r="B18" s="96"/>
      <c r="C18" s="95"/>
      <c r="D18" s="96"/>
      <c r="E18" s="123"/>
      <c r="F18" s="123"/>
      <c r="G18" s="123"/>
      <c r="H18" s="123"/>
      <c r="I18" s="123"/>
      <c r="J18" s="123"/>
      <c r="K18" s="71">
        <f>ROUND(E18+F18+G18+H18+I18+J18,2)</f>
        <v>0</v>
      </c>
      <c r="L18" s="39" t="str">
        <f>IF(K18=0,"-",RANK(K18,K$6:K$18))</f>
        <v>-</v>
      </c>
    </row>
    <row r="29" ht="12.75">
      <c r="F29" s="12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E6:E18">
    <cfRule type="expression" priority="1" dxfId="0" stopIfTrue="1">
      <formula>IF(E6=MAX(E6,F6),TRUE,FALSE)</formula>
    </cfRule>
    <cfRule type="expression" priority="2" dxfId="0" stopIfTrue="1">
      <formula>IF(E6=MAX(E6,F6),TRUE,FALSE)</formula>
    </cfRule>
  </conditionalFormatting>
  <conditionalFormatting sqref="F6:J10 F12:G18 H11:J18">
    <cfRule type="expression" priority="3" dxfId="0" stopIfTrue="1">
      <formula>IF(F6=MAX(F6,G6),TRUE,FALSE)</formula>
    </cfRule>
    <cfRule type="expression" priority="4" dxfId="0" stopIfTrue="1">
      <formula>IF(F6=MAX(F6,G6),TRUE,FALSE)</formula>
    </cfRule>
  </conditionalFormatting>
  <conditionalFormatting sqref="F11:G11">
    <cfRule type="expression" priority="5" dxfId="0" stopIfTrue="1">
      <formula>IF(F11=MAX(F11,G11),TRUE,FALSE)</formula>
    </cfRule>
    <cfRule type="expression" priority="6" dxfId="0" stopIfTrue="1">
      <formula>IF(F11=MAX(F11,G11),TRUE,FALSE)</formula>
    </cfRule>
  </conditionalFormatting>
  <printOptions/>
  <pageMargins left="0.19652777777777777" right="0.19652777777777777" top="0.7875" bottom="0.7875" header="0.5118055555555555" footer="0.5118055555555555"/>
  <pageSetup horizontalDpi="300" verticalDpi="300" orientation="landscape" paperSize="9" scale="8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7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8.7109375" style="7" customWidth="1"/>
    <col min="2" max="2" width="11.28125" style="7" customWidth="1"/>
    <col min="3" max="3" width="7.140625" style="8" customWidth="1"/>
    <col min="4" max="4" width="13.8515625" style="9" customWidth="1"/>
    <col min="5" max="10" width="12.8515625" style="9" customWidth="1"/>
    <col min="11" max="11" width="9.28125" style="9" customWidth="1"/>
    <col min="12" max="12" width="6.421875" style="9" customWidth="1"/>
    <col min="13" max="14" width="10.8515625" style="9" customWidth="1"/>
    <col min="15" max="15" width="20.57421875" style="9" customWidth="1"/>
    <col min="16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249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32" t="s">
        <v>250</v>
      </c>
      <c r="B6" s="32" t="s">
        <v>251</v>
      </c>
      <c r="C6" s="95"/>
      <c r="D6" s="32" t="s">
        <v>230</v>
      </c>
      <c r="E6" s="37">
        <v>15</v>
      </c>
      <c r="F6" s="37">
        <v>0</v>
      </c>
      <c r="G6" s="37">
        <v>0</v>
      </c>
      <c r="H6" s="37">
        <v>15</v>
      </c>
      <c r="I6" s="37">
        <v>13.6</v>
      </c>
      <c r="J6" s="37">
        <v>14.4</v>
      </c>
      <c r="K6" s="71">
        <f>ROUND(E6+F6+G6+H6+I6+J6,2)</f>
        <v>58</v>
      </c>
      <c r="L6" s="72">
        <f>IF(K6=0,"-",RANK(K6,K$6:K$18))</f>
        <v>1</v>
      </c>
      <c r="M6" s="9">
        <v>10</v>
      </c>
      <c r="N6" s="9" t="str">
        <f>CONCATENATE(B6," ",A6)</f>
        <v>Levi  Krävinkel </v>
      </c>
      <c r="O6" s="19" t="s">
        <v>249</v>
      </c>
      <c r="P6" s="40">
        <v>43730</v>
      </c>
      <c r="Q6" s="19">
        <f>K6</f>
        <v>58</v>
      </c>
      <c r="R6" s="19">
        <f>L6</f>
        <v>1</v>
      </c>
    </row>
    <row r="7" spans="1:18" ht="17.25" customHeight="1">
      <c r="A7" s="32" t="s">
        <v>252</v>
      </c>
      <c r="B7" s="121" t="s">
        <v>253</v>
      </c>
      <c r="C7" s="95"/>
      <c r="D7" s="32" t="s">
        <v>222</v>
      </c>
      <c r="E7" s="37">
        <v>14.2</v>
      </c>
      <c r="F7" s="37">
        <v>0</v>
      </c>
      <c r="G7" s="37">
        <v>0</v>
      </c>
      <c r="H7" s="37">
        <v>14.5</v>
      </c>
      <c r="I7" s="37">
        <v>13.6</v>
      </c>
      <c r="J7" s="37">
        <v>14.8</v>
      </c>
      <c r="K7" s="71">
        <f>ROUND(E7+F7+G7+H7+I7+J7,2)</f>
        <v>57.1</v>
      </c>
      <c r="L7" s="39">
        <f>IF(K7=0,"-",RANK(K7,K$6:K$18))</f>
        <v>2</v>
      </c>
      <c r="M7" s="9">
        <v>9</v>
      </c>
      <c r="N7" s="9" t="str">
        <f>CONCATENATE(B7," ",A7)</f>
        <v>Csanád Boros </v>
      </c>
      <c r="O7" s="19" t="s">
        <v>249</v>
      </c>
      <c r="P7" s="40">
        <v>43730</v>
      </c>
      <c r="Q7" s="19">
        <f>K7</f>
        <v>57.1</v>
      </c>
      <c r="R7" s="19">
        <f>L7</f>
        <v>2</v>
      </c>
    </row>
    <row r="8" spans="1:18" ht="17.25" customHeight="1">
      <c r="A8" s="32" t="s">
        <v>252</v>
      </c>
      <c r="B8" s="132" t="s">
        <v>254</v>
      </c>
      <c r="C8" s="95"/>
      <c r="D8" s="77" t="s">
        <v>222</v>
      </c>
      <c r="E8" s="37">
        <v>13.6</v>
      </c>
      <c r="F8" s="37">
        <v>0</v>
      </c>
      <c r="G8" s="37">
        <v>0</v>
      </c>
      <c r="H8" s="37">
        <v>14.8</v>
      </c>
      <c r="I8" s="37">
        <v>13.6</v>
      </c>
      <c r="J8" s="37">
        <v>14.2</v>
      </c>
      <c r="K8" s="71">
        <f>ROUND(E8+F8+G8+H8+I8+J8,2)</f>
        <v>56.2</v>
      </c>
      <c r="L8" s="39">
        <f>IF(K8=0,"-",RANK(K8,K$6:K$18))</f>
        <v>3</v>
      </c>
      <c r="M8" s="9">
        <v>8</v>
      </c>
      <c r="N8" s="9" t="str">
        <f>CONCATENATE(B8," ",A8)</f>
        <v>Bercel Boros </v>
      </c>
      <c r="O8" s="19" t="s">
        <v>249</v>
      </c>
      <c r="P8" s="40">
        <v>43730</v>
      </c>
      <c r="Q8" s="19">
        <f>K8</f>
        <v>56.2</v>
      </c>
      <c r="R8" s="19">
        <f>L8</f>
        <v>3</v>
      </c>
    </row>
    <row r="9" spans="1:18" ht="17.25" customHeight="1">
      <c r="A9" s="32" t="s">
        <v>255</v>
      </c>
      <c r="B9" s="96" t="s">
        <v>256</v>
      </c>
      <c r="C9" s="95"/>
      <c r="D9" s="32" t="s">
        <v>222</v>
      </c>
      <c r="E9" s="37">
        <v>13.4</v>
      </c>
      <c r="F9" s="37">
        <v>0</v>
      </c>
      <c r="G9" s="37">
        <v>0</v>
      </c>
      <c r="H9" s="37">
        <v>13.5</v>
      </c>
      <c r="I9" s="37">
        <v>12.9</v>
      </c>
      <c r="J9" s="37">
        <v>13.9</v>
      </c>
      <c r="K9" s="71">
        <f>ROUND(E9+F9+G9+H9+I9+J9,2)</f>
        <v>53.7</v>
      </c>
      <c r="L9" s="39">
        <f>IF(K9=0,"-",RANK(K9,K$6:K$18))</f>
        <v>4</v>
      </c>
      <c r="M9" s="9">
        <v>7</v>
      </c>
      <c r="N9" s="9" t="str">
        <f>CONCATENATE(B9," ",A9)</f>
        <v>Ilian Rudkowski </v>
      </c>
      <c r="O9" s="19" t="s">
        <v>249</v>
      </c>
      <c r="P9" s="40">
        <v>43730</v>
      </c>
      <c r="Q9" s="19">
        <f>K9</f>
        <v>53.7</v>
      </c>
      <c r="R9" s="19">
        <f>L9</f>
        <v>4</v>
      </c>
    </row>
    <row r="10" spans="1:18" ht="17.25" customHeight="1">
      <c r="A10" s="32" t="s">
        <v>29</v>
      </c>
      <c r="B10" s="96" t="s">
        <v>29</v>
      </c>
      <c r="C10" s="95"/>
      <c r="D10" s="32" t="s">
        <v>29</v>
      </c>
      <c r="E10" s="123"/>
      <c r="F10" s="123"/>
      <c r="G10" s="123"/>
      <c r="H10" s="123"/>
      <c r="I10" s="123"/>
      <c r="J10" s="123"/>
      <c r="K10" s="71">
        <f>ROUND(E10+F10+G10+H10+I10+J10,2)</f>
        <v>0</v>
      </c>
      <c r="L10" s="39" t="str">
        <f>IF(K10=0,"-",RANK(K10,K$6:K$18))</f>
        <v>-</v>
      </c>
      <c r="N10" s="9" t="str">
        <f>CONCATENATE(B10," ",A10)</f>
        <v>   </v>
      </c>
      <c r="O10" s="19" t="s">
        <v>29</v>
      </c>
      <c r="P10" s="40"/>
      <c r="Q10" s="19"/>
      <c r="R10" s="19"/>
    </row>
    <row r="11" spans="1:18" ht="17.25" customHeight="1">
      <c r="A11" s="32" t="s">
        <v>29</v>
      </c>
      <c r="B11" s="96" t="s">
        <v>29</v>
      </c>
      <c r="C11" s="95"/>
      <c r="D11" s="32" t="s">
        <v>29</v>
      </c>
      <c r="E11" s="123"/>
      <c r="F11" s="123"/>
      <c r="G11" s="123"/>
      <c r="H11" s="123"/>
      <c r="I11" s="123"/>
      <c r="J11" s="123"/>
      <c r="K11" s="71">
        <f>ROUND(E11+F11+G11+H11+I11+J11,2)</f>
        <v>0</v>
      </c>
      <c r="L11" s="39" t="str">
        <f>IF(K11=0,"-",RANK(K11,K$6:K$18))</f>
        <v>-</v>
      </c>
      <c r="P11" s="40"/>
      <c r="Q11" s="19"/>
      <c r="R11" s="19"/>
    </row>
    <row r="12" spans="1:12" ht="17.25" customHeight="1">
      <c r="A12" s="96" t="s">
        <v>29</v>
      </c>
      <c r="B12" s="96" t="s">
        <v>29</v>
      </c>
      <c r="C12" s="95" t="s">
        <v>29</v>
      </c>
      <c r="D12" s="96" t="s">
        <v>29</v>
      </c>
      <c r="E12" s="123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IF(K12=0,"-",RANK(K12,K$6:K$18))</f>
        <v>-</v>
      </c>
    </row>
    <row r="13" spans="1:12" ht="17.25" customHeight="1">
      <c r="A13" s="96"/>
      <c r="B13" s="96"/>
      <c r="C13" s="95"/>
      <c r="D13" s="96"/>
      <c r="E13" s="123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IF(K13=0,"-",RANK(K13,K$6:K$18))</f>
        <v>-</v>
      </c>
    </row>
    <row r="14" spans="1:12" ht="17.25" customHeight="1">
      <c r="A14" s="96"/>
      <c r="B14" s="96"/>
      <c r="C14" s="95"/>
      <c r="D14" s="96"/>
      <c r="E14" s="123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IF(K14=0,"-",RANK(K14,K$6:K$18))</f>
        <v>-</v>
      </c>
    </row>
    <row r="15" spans="1:12" ht="17.25" customHeight="1">
      <c r="A15" s="96"/>
      <c r="B15" s="96"/>
      <c r="C15" s="95"/>
      <c r="D15" s="96"/>
      <c r="E15" s="123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IF(K15=0,"-",RANK(K15,K$6:K$18))</f>
        <v>-</v>
      </c>
    </row>
    <row r="16" spans="1:12" ht="17.25" customHeight="1">
      <c r="A16" s="96"/>
      <c r="B16" s="96"/>
      <c r="C16" s="95"/>
      <c r="D16" s="96"/>
      <c r="E16" s="123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IF(K16=0,"-",RANK(K16,K$6:K$18))</f>
        <v>-</v>
      </c>
    </row>
    <row r="17" spans="1:12" ht="17.25" customHeight="1">
      <c r="A17" s="96"/>
      <c r="B17" s="96"/>
      <c r="C17" s="95"/>
      <c r="D17" s="96"/>
      <c r="E17" s="123"/>
      <c r="F17" s="123"/>
      <c r="G17" s="123"/>
      <c r="H17" s="123"/>
      <c r="I17" s="123"/>
      <c r="J17" s="123"/>
      <c r="K17" s="71">
        <f>ROUND(E17+F17+G17+H17+I17+J17,2)</f>
        <v>0</v>
      </c>
      <c r="L17" s="39" t="str">
        <f>IF(K17=0,"-",RANK(K17,K$6:K$18))</f>
        <v>-</v>
      </c>
    </row>
    <row r="18" spans="1:12" ht="17.25" customHeight="1">
      <c r="A18" s="96"/>
      <c r="B18" s="96"/>
      <c r="C18" s="95"/>
      <c r="D18" s="96"/>
      <c r="E18" s="123"/>
      <c r="F18" s="123"/>
      <c r="G18" s="123"/>
      <c r="H18" s="123"/>
      <c r="I18" s="123"/>
      <c r="J18" s="123"/>
      <c r="K18" s="71">
        <f>ROUND(E18+F18+G18+H18+I18+J18,2)</f>
        <v>0</v>
      </c>
      <c r="L18" s="39" t="str">
        <f>IF(K18=0,"-",RANK(K18,K$6:K$18))</f>
        <v>-</v>
      </c>
    </row>
    <row r="29" ht="12.75">
      <c r="F29" s="127"/>
    </row>
    <row r="37" ht="12.75">
      <c r="E3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E6:E18">
    <cfRule type="expression" priority="1" dxfId="0" stopIfTrue="1">
      <formula>IF(E6=MAX(E6,F6),TRUE,FALSE)</formula>
    </cfRule>
    <cfRule type="expression" priority="2" dxfId="0" stopIfTrue="1">
      <formula>IF(E6=MAX(E6,F6),TRUE,FALSE)</formula>
    </cfRule>
  </conditionalFormatting>
  <conditionalFormatting sqref="F6:J18">
    <cfRule type="expression" priority="3" dxfId="0" stopIfTrue="1">
      <formula>IF(F6=MAX(F6,G6),TRUE,FALSE)</formula>
    </cfRule>
    <cfRule type="expression" priority="4" dxfId="0" stopIfTrue="1">
      <formula>IF(F6=MAX(F6,G6),TRUE,FALSE)</formula>
    </cfRule>
  </conditionalFormatting>
  <printOptions/>
  <pageMargins left="0.19652777777777777" right="0.19652777777777777" top="0.7875" bottom="0.7875" header="0.5118055555555555" footer="0.5118055555555555"/>
  <pageSetup horizontalDpi="300" verticalDpi="300" orientation="landscape" paperSize="9" scale="8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12.00390625" style="7" customWidth="1"/>
    <col min="2" max="2" width="11.28125" style="7" customWidth="1"/>
    <col min="3" max="3" width="7.140625" style="8" customWidth="1"/>
    <col min="4" max="4" width="13.8515625" style="9" customWidth="1"/>
    <col min="5" max="6" width="12.8515625" style="9" customWidth="1"/>
    <col min="7" max="9" width="11.140625" style="9" customWidth="1"/>
    <col min="10" max="10" width="10.28125" style="9" customWidth="1"/>
    <col min="11" max="11" width="9.28125" style="9" customWidth="1"/>
    <col min="12" max="12" width="6.421875" style="9" customWidth="1"/>
    <col min="13" max="13" width="10.8515625" style="9" customWidth="1"/>
    <col min="14" max="14" width="16.28125" style="9" customWidth="1"/>
    <col min="15" max="15" width="18.8515625" style="9" customWidth="1"/>
    <col min="16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257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133" t="s">
        <v>258</v>
      </c>
      <c r="B6" s="134" t="s">
        <v>259</v>
      </c>
      <c r="C6" s="135"/>
      <c r="D6" s="133" t="s">
        <v>230</v>
      </c>
      <c r="E6" s="136">
        <v>15.9</v>
      </c>
      <c r="F6" s="136">
        <v>0</v>
      </c>
      <c r="G6" s="136">
        <v>0</v>
      </c>
      <c r="H6" s="136">
        <v>15</v>
      </c>
      <c r="I6" s="136">
        <v>15.1</v>
      </c>
      <c r="J6" s="136">
        <v>15.5</v>
      </c>
      <c r="K6" s="137">
        <f>ROUND(E6+F6+G6+H6+I6+J6,2)</f>
        <v>61.5</v>
      </c>
      <c r="L6" s="138">
        <v>1</v>
      </c>
      <c r="M6" s="9">
        <v>10</v>
      </c>
      <c r="N6" s="9" t="str">
        <f>CONCATENATE(B6," ",A6)</f>
        <v>Robert Filonov </v>
      </c>
      <c r="O6" s="19" t="s">
        <v>257</v>
      </c>
      <c r="P6" s="40">
        <v>43730</v>
      </c>
      <c r="Q6" s="19">
        <f>K6</f>
        <v>61.5</v>
      </c>
      <c r="R6" s="19">
        <f>L6</f>
        <v>1</v>
      </c>
    </row>
    <row r="7" spans="1:18" ht="17.25" customHeight="1">
      <c r="A7" s="139" t="s">
        <v>260</v>
      </c>
      <c r="B7" s="140" t="s">
        <v>261</v>
      </c>
      <c r="C7" s="141"/>
      <c r="D7" s="139" t="s">
        <v>246</v>
      </c>
      <c r="E7" s="142" t="s">
        <v>29</v>
      </c>
      <c r="F7" s="142"/>
      <c r="G7" s="142" t="s">
        <v>29</v>
      </c>
      <c r="H7" s="142" t="s">
        <v>29</v>
      </c>
      <c r="I7" s="142" t="s">
        <v>29</v>
      </c>
      <c r="J7" s="142" t="s">
        <v>29</v>
      </c>
      <c r="K7" s="143">
        <f>ROUND(E7+F7+G7+H7+I7+J7,2)</f>
        <v>0</v>
      </c>
      <c r="L7" s="144" t="str">
        <f>IF(K7=0,"-",RANK(K7,K$6:K$18))</f>
        <v>-</v>
      </c>
      <c r="M7" s="9" t="s">
        <v>29</v>
      </c>
      <c r="N7" s="9" t="str">
        <f>CONCATENATE(B7," ",A7)</f>
        <v>Mirko Free </v>
      </c>
      <c r="O7" s="19" t="s">
        <v>257</v>
      </c>
      <c r="P7" s="40">
        <v>43730</v>
      </c>
      <c r="Q7" s="19">
        <f>K7</f>
        <v>0</v>
      </c>
      <c r="R7" s="19" t="str">
        <f>L7</f>
        <v>-</v>
      </c>
    </row>
    <row r="8" spans="1:18" ht="17.25" customHeight="1">
      <c r="A8" s="139" t="s">
        <v>262</v>
      </c>
      <c r="B8" s="140" t="s">
        <v>263</v>
      </c>
      <c r="C8" s="141"/>
      <c r="D8" s="139" t="s">
        <v>222</v>
      </c>
      <c r="E8" s="142" t="s">
        <v>29</v>
      </c>
      <c r="F8" s="142"/>
      <c r="G8" s="142" t="s">
        <v>29</v>
      </c>
      <c r="H8" s="142" t="s">
        <v>29</v>
      </c>
      <c r="I8" s="142" t="s">
        <v>29</v>
      </c>
      <c r="J8" s="142" t="s">
        <v>29</v>
      </c>
      <c r="K8" s="143">
        <f>ROUND(E8+F8+G8+H8+I8+J8,2)</f>
        <v>0</v>
      </c>
      <c r="L8" s="144" t="str">
        <f>IF(K8=0,"-",RANK(K8,K$6:K$18))</f>
        <v>-</v>
      </c>
      <c r="M8" s="9" t="s">
        <v>29</v>
      </c>
      <c r="N8" s="9" t="str">
        <f>CONCATENATE(B8," ",A8)</f>
        <v>Ben Lehmacher </v>
      </c>
      <c r="O8" s="19" t="s">
        <v>257</v>
      </c>
      <c r="P8" s="40">
        <v>43730</v>
      </c>
      <c r="Q8" s="19">
        <f>K8</f>
        <v>0</v>
      </c>
      <c r="R8" s="19" t="str">
        <f>L8</f>
        <v>-</v>
      </c>
    </row>
    <row r="9" spans="1:18" ht="17.25" customHeight="1">
      <c r="A9" s="133" t="s">
        <v>29</v>
      </c>
      <c r="B9" s="134" t="s">
        <v>29</v>
      </c>
      <c r="C9" s="135"/>
      <c r="D9" s="133" t="s">
        <v>29</v>
      </c>
      <c r="E9" s="136" t="s">
        <v>29</v>
      </c>
      <c r="F9" s="136"/>
      <c r="G9" s="136" t="s">
        <v>29</v>
      </c>
      <c r="H9" s="136" t="s">
        <v>29</v>
      </c>
      <c r="I9" s="136" t="s">
        <v>29</v>
      </c>
      <c r="J9" s="136" t="s">
        <v>29</v>
      </c>
      <c r="K9" s="137">
        <f>ROUND(E9+F9+G9+H9+I9+J9,2)</f>
        <v>0</v>
      </c>
      <c r="L9" s="145" t="str">
        <f>IF(K9=0,"-",RANK(K9,K$6:K$18))</f>
        <v>-</v>
      </c>
      <c r="M9" s="9" t="s">
        <v>29</v>
      </c>
      <c r="N9" s="9" t="str">
        <f>CONCATENATE(B9," ",A9)</f>
        <v>   </v>
      </c>
      <c r="O9" s="19" t="s">
        <v>29</v>
      </c>
      <c r="P9" s="40"/>
      <c r="Q9" s="19"/>
      <c r="R9" s="19"/>
    </row>
    <row r="10" spans="1:18" ht="17.25" customHeight="1">
      <c r="A10" s="133" t="s">
        <v>29</v>
      </c>
      <c r="B10" s="134" t="s">
        <v>29</v>
      </c>
      <c r="C10" s="135"/>
      <c r="D10" s="133" t="s">
        <v>29</v>
      </c>
      <c r="E10" s="136" t="s">
        <v>29</v>
      </c>
      <c r="F10" s="136"/>
      <c r="G10" s="136" t="s">
        <v>29</v>
      </c>
      <c r="H10" s="136" t="s">
        <v>29</v>
      </c>
      <c r="I10" s="136" t="s">
        <v>29</v>
      </c>
      <c r="J10" s="136" t="s">
        <v>29</v>
      </c>
      <c r="K10" s="137">
        <f>ROUND(E10+F10+G10+H10+I10+J10,2)</f>
        <v>0</v>
      </c>
      <c r="L10" s="145" t="str">
        <f>IF(K10=0,"-",RANK(K10,K$6:K$18))</f>
        <v>-</v>
      </c>
      <c r="M10" s="9" t="s">
        <v>29</v>
      </c>
      <c r="N10" s="9" t="str">
        <f>CONCATENATE(B10," ",A10)</f>
        <v>   </v>
      </c>
      <c r="O10" s="19" t="s">
        <v>29</v>
      </c>
      <c r="P10" s="40"/>
      <c r="Q10" s="19"/>
      <c r="R10" s="19"/>
    </row>
    <row r="11" spans="1:18" ht="17.25" customHeight="1">
      <c r="A11" s="32" t="s">
        <v>29</v>
      </c>
      <c r="B11" s="96" t="s">
        <v>29</v>
      </c>
      <c r="C11" s="95"/>
      <c r="D11" s="32" t="s">
        <v>29</v>
      </c>
      <c r="E11" s="123"/>
      <c r="F11" s="123"/>
      <c r="G11" s="123"/>
      <c r="H11" s="123"/>
      <c r="I11" s="123"/>
      <c r="J11" s="123"/>
      <c r="K11" s="71">
        <f>ROUND(E11+F11+G11+H11+I11+J11,2)</f>
        <v>0</v>
      </c>
      <c r="L11" s="39" t="str">
        <f>IF(K11=0,"-",RANK(K11,K$6:K$18))</f>
        <v>-</v>
      </c>
      <c r="M11" s="19"/>
      <c r="N11" s="9" t="str">
        <f>CONCATENATE(B11," ",A11)</f>
        <v>   </v>
      </c>
      <c r="O11" s="19" t="s">
        <v>29</v>
      </c>
      <c r="P11" s="40"/>
      <c r="Q11" s="19"/>
      <c r="R11" s="19"/>
    </row>
    <row r="12" spans="1:18" ht="17.25" customHeight="1">
      <c r="A12" s="96" t="s">
        <v>29</v>
      </c>
      <c r="B12" s="96" t="s">
        <v>29</v>
      </c>
      <c r="C12" s="95" t="s">
        <v>29</v>
      </c>
      <c r="D12" s="96" t="s">
        <v>29</v>
      </c>
      <c r="E12" s="123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IF(K12=0,"-",RANK(K12,K$6:K$18))</f>
        <v>-</v>
      </c>
      <c r="N12" s="9" t="str">
        <f>CONCATENATE(B12," ",A12)</f>
        <v>   </v>
      </c>
      <c r="O12" s="19" t="s">
        <v>29</v>
      </c>
      <c r="P12" s="19"/>
      <c r="Q12" s="19"/>
      <c r="R12" s="19"/>
    </row>
    <row r="13" spans="1:18" ht="17.25" customHeight="1">
      <c r="A13" s="96"/>
      <c r="B13" s="96"/>
      <c r="C13" s="95"/>
      <c r="D13" s="96"/>
      <c r="E13" s="123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IF(K13=0,"-",RANK(K13,K$6:K$18))</f>
        <v>-</v>
      </c>
      <c r="N13" s="9" t="str">
        <f>CONCATENATE(B13," ",A13)</f>
        <v> </v>
      </c>
      <c r="O13" s="19" t="s">
        <v>29</v>
      </c>
      <c r="P13" s="19"/>
      <c r="Q13" s="19"/>
      <c r="R13" s="19"/>
    </row>
    <row r="14" spans="1:18" ht="17.25" customHeight="1">
      <c r="A14" s="96"/>
      <c r="B14" s="96"/>
      <c r="C14" s="95"/>
      <c r="D14" s="96"/>
      <c r="E14" s="123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IF(K14=0,"-",RANK(K14,K$6:K$18))</f>
        <v>-</v>
      </c>
      <c r="N14" s="9" t="str">
        <f>CONCATENATE(B14," ",A14)</f>
        <v> </v>
      </c>
      <c r="O14" s="19" t="s">
        <v>29</v>
      </c>
      <c r="P14" s="19"/>
      <c r="Q14" s="19"/>
      <c r="R14" s="19"/>
    </row>
    <row r="15" spans="1:18" ht="17.25" customHeight="1">
      <c r="A15" s="96"/>
      <c r="B15" s="96"/>
      <c r="C15" s="95"/>
      <c r="D15" s="96"/>
      <c r="E15" s="123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IF(K15=0,"-",RANK(K15,K$6:K$18))</f>
        <v>-</v>
      </c>
      <c r="N15" s="9" t="str">
        <f>CONCATENATE(B15," ",A15)</f>
        <v> </v>
      </c>
      <c r="O15" s="19" t="s">
        <v>29</v>
      </c>
      <c r="P15" s="19"/>
      <c r="Q15" s="19"/>
      <c r="R15" s="19"/>
    </row>
    <row r="16" spans="1:18" ht="17.25" customHeight="1">
      <c r="A16" s="96"/>
      <c r="B16" s="96"/>
      <c r="C16" s="95"/>
      <c r="D16" s="96"/>
      <c r="E16" s="123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IF(K16=0,"-",RANK(K16,K$6:K$18))</f>
        <v>-</v>
      </c>
      <c r="N16" s="9" t="str">
        <f>CONCATENATE(B16," ",A16)</f>
        <v> </v>
      </c>
      <c r="O16" s="19" t="s">
        <v>29</v>
      </c>
      <c r="P16" s="19"/>
      <c r="Q16" s="19"/>
      <c r="R16" s="19"/>
    </row>
    <row r="17" spans="1:18" ht="17.25" customHeight="1">
      <c r="A17" s="96"/>
      <c r="B17" s="96"/>
      <c r="C17" s="95"/>
      <c r="D17" s="96"/>
      <c r="E17" s="123"/>
      <c r="F17" s="123"/>
      <c r="G17" s="123"/>
      <c r="H17" s="123"/>
      <c r="I17" s="123"/>
      <c r="J17" s="123"/>
      <c r="K17" s="71">
        <f>ROUND(E17+F17+G17+H17+I17+J17,2)</f>
        <v>0</v>
      </c>
      <c r="L17" s="39" t="str">
        <f>IF(K17=0,"-",RANK(K17,K$6:K$18))</f>
        <v>-</v>
      </c>
      <c r="N17" s="9" t="str">
        <f>CONCATENATE(B17," ",A17)</f>
        <v> </v>
      </c>
      <c r="O17" s="19" t="s">
        <v>29</v>
      </c>
      <c r="P17" s="19"/>
      <c r="Q17" s="19"/>
      <c r="R17" s="19"/>
    </row>
    <row r="18" spans="1:18" ht="17.25" customHeight="1">
      <c r="A18" s="96"/>
      <c r="B18" s="96"/>
      <c r="C18" s="95"/>
      <c r="D18" s="96"/>
      <c r="E18" s="123"/>
      <c r="F18" s="123"/>
      <c r="G18" s="123"/>
      <c r="H18" s="123"/>
      <c r="I18" s="123"/>
      <c r="J18" s="123"/>
      <c r="K18" s="71">
        <f>ROUND(E18+F18+G18+H18+I18+J18,2)</f>
        <v>0</v>
      </c>
      <c r="L18" s="39" t="str">
        <f>IF(K18=0,"-",RANK(K18,K$6:K$18))</f>
        <v>-</v>
      </c>
      <c r="N18" s="9" t="str">
        <f>CONCATENATE(B18," ",A18)</f>
        <v> </v>
      </c>
      <c r="O18" s="19" t="s">
        <v>29</v>
      </c>
      <c r="P18" s="19"/>
      <c r="Q18" s="19"/>
      <c r="R18" s="19"/>
    </row>
    <row r="19" spans="15:18" ht="12.75">
      <c r="O19" s="19"/>
      <c r="P19" s="19"/>
      <c r="Q19" s="19"/>
      <c r="R19" s="19"/>
    </row>
    <row r="20" spans="15:18" ht="12.75">
      <c r="O20" s="19"/>
      <c r="P20" s="19"/>
      <c r="Q20" s="19"/>
      <c r="R20" s="19"/>
    </row>
    <row r="29" ht="12.75">
      <c r="F29" s="12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E6:E18">
    <cfRule type="expression" priority="1" dxfId="0" stopIfTrue="1">
      <formula>IF(E6=MAX(E6,F6),TRUE,FALSE)</formula>
    </cfRule>
    <cfRule type="expression" priority="2" dxfId="0" stopIfTrue="1">
      <formula>IF(E6=MAX(E6,F6),TRUE,FALSE)</formula>
    </cfRule>
  </conditionalFormatting>
  <conditionalFormatting sqref="F6:J18">
    <cfRule type="expression" priority="3" dxfId="0" stopIfTrue="1">
      <formula>IF(F6=MAX(F6,G6),TRUE,FALSE)</formula>
    </cfRule>
    <cfRule type="expression" priority="4" dxfId="0" stopIfTrue="1">
      <formula>IF(F6=MAX(F6,G6),TRUE,FALSE)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9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12.00390625" style="7" customWidth="1"/>
    <col min="2" max="2" width="11.28125" style="7" customWidth="1"/>
    <col min="3" max="3" width="7.140625" style="8" customWidth="1"/>
    <col min="4" max="4" width="13.8515625" style="9" customWidth="1"/>
    <col min="5" max="6" width="12.8515625" style="9" customWidth="1"/>
    <col min="7" max="9" width="11.140625" style="9" customWidth="1"/>
    <col min="10" max="10" width="10.28125" style="9" customWidth="1"/>
    <col min="11" max="11" width="9.28125" style="9" customWidth="1"/>
    <col min="12" max="12" width="6.421875" style="9" customWidth="1"/>
    <col min="13" max="13" width="10.8515625" style="9" customWidth="1"/>
    <col min="14" max="14" width="16.28125" style="9" customWidth="1"/>
    <col min="15" max="15" width="18.8515625" style="9" customWidth="1"/>
    <col min="16" max="16384" width="10.8515625" style="9" customWidth="1"/>
  </cols>
  <sheetData>
    <row r="1" spans="1:6" s="11" customFormat="1" ht="12.75">
      <c r="A1" s="10"/>
      <c r="B1" s="10"/>
      <c r="C1" s="10"/>
      <c r="D1" s="10"/>
      <c r="E1" s="116"/>
      <c r="F1" s="116"/>
    </row>
    <row r="2" spans="1:12" s="11" customFormat="1" ht="12.75">
      <c r="A2" s="12" t="s">
        <v>199</v>
      </c>
      <c r="B2" s="12"/>
      <c r="C2" s="12"/>
      <c r="D2" s="12"/>
      <c r="E2" s="117" t="s">
        <v>200</v>
      </c>
      <c r="F2" s="117"/>
      <c r="G2" s="117"/>
      <c r="H2" s="117"/>
      <c r="I2" s="117"/>
      <c r="J2" s="117"/>
      <c r="K2" s="117"/>
      <c r="L2" s="117"/>
    </row>
    <row r="3" spans="1:12" s="19" customFormat="1" ht="15.75" customHeight="1">
      <c r="A3" s="118" t="s">
        <v>264</v>
      </c>
      <c r="B3" s="118"/>
      <c r="C3" s="118"/>
      <c r="D3" s="118"/>
      <c r="E3" s="119" t="s">
        <v>202</v>
      </c>
      <c r="F3" s="119" t="s">
        <v>203</v>
      </c>
      <c r="G3" s="119" t="s">
        <v>204</v>
      </c>
      <c r="H3" s="120" t="s">
        <v>10</v>
      </c>
      <c r="I3" s="119" t="s">
        <v>205</v>
      </c>
      <c r="J3" s="119" t="s">
        <v>206</v>
      </c>
      <c r="K3" s="17" t="s">
        <v>14</v>
      </c>
      <c r="L3" s="18" t="s">
        <v>3</v>
      </c>
    </row>
    <row r="4" spans="1:12" s="19" customFormat="1" ht="16.5" customHeight="1">
      <c r="A4" s="118"/>
      <c r="B4" s="118"/>
      <c r="C4" s="118"/>
      <c r="D4" s="118"/>
      <c r="E4" s="24" t="s">
        <v>207</v>
      </c>
      <c r="F4" s="24" t="s">
        <v>208</v>
      </c>
      <c r="G4" s="24" t="s">
        <v>209</v>
      </c>
      <c r="H4" s="24" t="s">
        <v>210</v>
      </c>
      <c r="I4" s="24" t="s">
        <v>211</v>
      </c>
      <c r="J4" s="24" t="s">
        <v>212</v>
      </c>
      <c r="K4" s="17"/>
      <c r="L4" s="18"/>
    </row>
    <row r="5" spans="1:18" ht="65.25" customHeight="1">
      <c r="A5" s="118"/>
      <c r="B5" s="118"/>
      <c r="C5" s="118"/>
      <c r="D5" s="118"/>
      <c r="E5" s="24"/>
      <c r="F5" s="24"/>
      <c r="G5" s="24"/>
      <c r="H5" s="24"/>
      <c r="I5" s="24"/>
      <c r="J5" s="24"/>
      <c r="K5" s="17"/>
      <c r="L5" s="18"/>
      <c r="M5" s="9" t="s">
        <v>21</v>
      </c>
      <c r="N5" s="9" t="s">
        <v>22</v>
      </c>
      <c r="O5" s="9" t="s">
        <v>23</v>
      </c>
      <c r="P5" s="9" t="s">
        <v>24</v>
      </c>
      <c r="Q5" s="9" t="s">
        <v>4</v>
      </c>
      <c r="R5" s="9" t="s">
        <v>25</v>
      </c>
    </row>
    <row r="6" spans="1:18" ht="17.25" customHeight="1">
      <c r="A6" s="96" t="s">
        <v>265</v>
      </c>
      <c r="B6" s="96" t="s">
        <v>266</v>
      </c>
      <c r="C6" s="135"/>
      <c r="D6" s="96" t="s">
        <v>222</v>
      </c>
      <c r="E6" s="136">
        <v>16.3</v>
      </c>
      <c r="F6" s="136">
        <v>0</v>
      </c>
      <c r="G6" s="136">
        <v>0</v>
      </c>
      <c r="H6" s="136">
        <v>15.4</v>
      </c>
      <c r="I6" s="136">
        <v>15.2</v>
      </c>
      <c r="J6" s="136">
        <v>15.9</v>
      </c>
      <c r="K6" s="137">
        <f>ROUND(E6+F6+G6+H6+I6+J6,2)</f>
        <v>62.8</v>
      </c>
      <c r="L6" s="138">
        <f>IF(K6=0,"-",RANK(K6,K$6:K$18))</f>
        <v>1</v>
      </c>
      <c r="M6" s="9">
        <v>10</v>
      </c>
      <c r="N6" s="9" t="str">
        <f>CONCATENATE(B6," ",A6)</f>
        <v>Mark Ochwat </v>
      </c>
      <c r="O6" s="19" t="s">
        <v>267</v>
      </c>
      <c r="P6" s="40">
        <v>43730</v>
      </c>
      <c r="Q6" s="19">
        <f>K6</f>
        <v>62.8</v>
      </c>
      <c r="R6" s="19">
        <f>L6</f>
        <v>1</v>
      </c>
    </row>
    <row r="7" spans="1:18" ht="17.25" customHeight="1">
      <c r="A7" s="96" t="s">
        <v>268</v>
      </c>
      <c r="B7" s="96" t="s">
        <v>269</v>
      </c>
      <c r="C7" s="135"/>
      <c r="D7" s="96" t="s">
        <v>234</v>
      </c>
      <c r="E7" s="136">
        <v>15.8</v>
      </c>
      <c r="F7" s="136">
        <v>0</v>
      </c>
      <c r="G7" s="136">
        <v>0</v>
      </c>
      <c r="H7" s="136">
        <v>15</v>
      </c>
      <c r="I7" s="136">
        <v>14.1</v>
      </c>
      <c r="J7" s="136">
        <v>14.4</v>
      </c>
      <c r="K7" s="137">
        <f>ROUND(E7+F7+G7+H7+I7+J7,2)</f>
        <v>59.3</v>
      </c>
      <c r="L7" s="145">
        <f>IF(K7=0,"-",RANK(K7,K$6:K$18))</f>
        <v>2</v>
      </c>
      <c r="M7" s="9">
        <v>9</v>
      </c>
      <c r="N7" s="9" t="str">
        <f>CONCATENATE(B7," ",A7)</f>
        <v>Moritz Hendann </v>
      </c>
      <c r="O7" s="19" t="s">
        <v>267</v>
      </c>
      <c r="P7" s="40">
        <v>43730</v>
      </c>
      <c r="Q7" s="19">
        <f>K7</f>
        <v>59.3</v>
      </c>
      <c r="R7" s="19">
        <f>L7</f>
        <v>2</v>
      </c>
    </row>
    <row r="8" spans="1:18" ht="17.25" customHeight="1">
      <c r="A8" s="96" t="s">
        <v>270</v>
      </c>
      <c r="B8" s="96" t="s">
        <v>271</v>
      </c>
      <c r="C8" s="95"/>
      <c r="D8" s="96" t="s">
        <v>219</v>
      </c>
      <c r="E8" s="136">
        <v>15</v>
      </c>
      <c r="F8" s="123">
        <v>0</v>
      </c>
      <c r="G8" s="123">
        <v>0</v>
      </c>
      <c r="H8" s="123">
        <v>15.3</v>
      </c>
      <c r="I8" s="123">
        <v>14.7</v>
      </c>
      <c r="J8" s="123">
        <v>13.6</v>
      </c>
      <c r="K8" s="71">
        <f>ROUND(E8+F8+G8+H8+I8+J8,2)</f>
        <v>58.6</v>
      </c>
      <c r="L8" s="39">
        <f>IF(K8=0,"-",RANK(K8,K$6:K$18))</f>
        <v>3</v>
      </c>
      <c r="M8" s="19">
        <v>8</v>
      </c>
      <c r="N8" s="9" t="str">
        <f>CONCATENATE(B8," ",A8)</f>
        <v>Aron Gergely </v>
      </c>
      <c r="O8" s="19" t="s">
        <v>267</v>
      </c>
      <c r="P8" s="40">
        <v>43730</v>
      </c>
      <c r="Q8" s="19">
        <f>K8</f>
        <v>58.6</v>
      </c>
      <c r="R8" s="19">
        <f>L8</f>
        <v>3</v>
      </c>
    </row>
    <row r="9" spans="1:18" ht="17.25" customHeight="1">
      <c r="A9" s="96" t="s">
        <v>265</v>
      </c>
      <c r="B9" s="96" t="s">
        <v>218</v>
      </c>
      <c r="C9" s="135"/>
      <c r="D9" s="96" t="s">
        <v>222</v>
      </c>
      <c r="E9" s="136">
        <v>15.7</v>
      </c>
      <c r="F9" s="136">
        <v>0</v>
      </c>
      <c r="G9" s="136">
        <v>0</v>
      </c>
      <c r="H9" s="136">
        <v>14.5</v>
      </c>
      <c r="I9" s="136">
        <v>14.1</v>
      </c>
      <c r="J9" s="136">
        <v>13.1</v>
      </c>
      <c r="K9" s="137">
        <f>ROUND(E9+F9+G9+H9+I9+J9,2)</f>
        <v>57.4</v>
      </c>
      <c r="L9" s="145">
        <f>IF(K9=0,"-",RANK(K9,K$6:K$18))</f>
        <v>4</v>
      </c>
      <c r="M9" s="9">
        <v>7</v>
      </c>
      <c r="N9" s="9" t="str">
        <f>CONCATENATE(B9," ",A9)</f>
        <v>Lukas Ochwat </v>
      </c>
      <c r="O9" s="19" t="s">
        <v>267</v>
      </c>
      <c r="P9" s="40">
        <v>43730</v>
      </c>
      <c r="Q9" s="19">
        <f>K9</f>
        <v>57.4</v>
      </c>
      <c r="R9" s="19">
        <f>L9</f>
        <v>4</v>
      </c>
    </row>
    <row r="10" spans="1:18" ht="17.25" customHeight="1">
      <c r="A10" s="96" t="s">
        <v>272</v>
      </c>
      <c r="B10" s="96" t="s">
        <v>273</v>
      </c>
      <c r="C10" s="135"/>
      <c r="D10" s="96" t="s">
        <v>222</v>
      </c>
      <c r="E10" s="136">
        <v>15.3</v>
      </c>
      <c r="F10" s="136">
        <v>0</v>
      </c>
      <c r="G10" s="136">
        <v>0</v>
      </c>
      <c r="H10" s="136">
        <v>14.2</v>
      </c>
      <c r="I10" s="136">
        <v>13.6</v>
      </c>
      <c r="J10" s="136">
        <v>14.2</v>
      </c>
      <c r="K10" s="137">
        <f>ROUND(E10+F10+G10+H10+I10+J10,2)</f>
        <v>57.3</v>
      </c>
      <c r="L10" s="145">
        <f>IF(K10=0,"-",RANK(K10,K$6:K$18))</f>
        <v>5</v>
      </c>
      <c r="M10" s="9">
        <v>6</v>
      </c>
      <c r="N10" s="9" t="str">
        <f>CONCATENATE(B10," ",A10)</f>
        <v>Alexander Orlowski </v>
      </c>
      <c r="O10" s="19" t="s">
        <v>267</v>
      </c>
      <c r="P10" s="40">
        <v>43730</v>
      </c>
      <c r="Q10" s="19">
        <f>K10</f>
        <v>57.3</v>
      </c>
      <c r="R10" s="19">
        <f>L10</f>
        <v>5</v>
      </c>
    </row>
    <row r="11" spans="1:18" ht="17.25" customHeight="1">
      <c r="A11" s="102" t="s">
        <v>274</v>
      </c>
      <c r="B11" s="102" t="s">
        <v>275</v>
      </c>
      <c r="C11" s="141"/>
      <c r="D11" s="102" t="s">
        <v>222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3">
        <f>ROUND(E11+F11+G11+H11+I11+J11,2)</f>
        <v>0</v>
      </c>
      <c r="L11" s="144" t="str">
        <f>IF(K11=0,"-",RANK(K11,K$6:K$18))</f>
        <v>-</v>
      </c>
      <c r="M11" s="9" t="s">
        <v>29</v>
      </c>
      <c r="N11" s="9" t="str">
        <f>CONCATENATE(B11," ",A11)</f>
        <v>Thomas Ponomarev </v>
      </c>
      <c r="O11" s="19" t="s">
        <v>267</v>
      </c>
      <c r="P11" s="40">
        <v>43730</v>
      </c>
      <c r="Q11" s="19">
        <f>K11</f>
        <v>0</v>
      </c>
      <c r="R11" s="19" t="str">
        <f>L11</f>
        <v>-</v>
      </c>
    </row>
    <row r="12" spans="1:18" ht="17.25" customHeight="1">
      <c r="A12" s="96" t="s">
        <v>29</v>
      </c>
      <c r="B12" s="96" t="s">
        <v>29</v>
      </c>
      <c r="C12" s="95" t="s">
        <v>29</v>
      </c>
      <c r="D12" s="96" t="s">
        <v>29</v>
      </c>
      <c r="E12" s="123"/>
      <c r="F12" s="123"/>
      <c r="G12" s="123"/>
      <c r="H12" s="123"/>
      <c r="I12" s="123"/>
      <c r="J12" s="123"/>
      <c r="K12" s="71">
        <f>ROUND(E12+F12+G12+H12+I12+J12,2)</f>
        <v>0</v>
      </c>
      <c r="L12" s="39" t="str">
        <f>IF(K12=0,"-",RANK(K12,K$6:K$18))</f>
        <v>-</v>
      </c>
      <c r="N12" s="9" t="str">
        <f>CONCATENATE(B12," ",A12)</f>
        <v>   </v>
      </c>
      <c r="O12" s="19" t="s">
        <v>29</v>
      </c>
      <c r="P12" s="19"/>
      <c r="Q12" s="19"/>
      <c r="R12" s="19"/>
    </row>
    <row r="13" spans="1:18" ht="17.25" customHeight="1">
      <c r="A13" s="96"/>
      <c r="B13" s="96"/>
      <c r="C13" s="95"/>
      <c r="D13" s="96"/>
      <c r="E13" s="123"/>
      <c r="F13" s="123"/>
      <c r="G13" s="123"/>
      <c r="H13" s="123"/>
      <c r="I13" s="123"/>
      <c r="J13" s="123"/>
      <c r="K13" s="71">
        <f>ROUND(E13+F13+G13+H13+I13+J13,2)</f>
        <v>0</v>
      </c>
      <c r="L13" s="39" t="str">
        <f>IF(K13=0,"-",RANK(K13,K$6:K$18))</f>
        <v>-</v>
      </c>
      <c r="N13" s="9" t="str">
        <f>CONCATENATE(B13," ",A13)</f>
        <v> </v>
      </c>
      <c r="O13" s="19" t="s">
        <v>29</v>
      </c>
      <c r="P13" s="19"/>
      <c r="Q13" s="19"/>
      <c r="R13" s="19"/>
    </row>
    <row r="14" spans="1:18" ht="17.25" customHeight="1">
      <c r="A14" s="96"/>
      <c r="B14" s="96"/>
      <c r="C14" s="95"/>
      <c r="D14" s="96"/>
      <c r="E14" s="123"/>
      <c r="F14" s="123"/>
      <c r="G14" s="123"/>
      <c r="H14" s="123"/>
      <c r="I14" s="123"/>
      <c r="J14" s="123"/>
      <c r="K14" s="71">
        <f>ROUND(E14+F14+G14+H14+I14+J14,2)</f>
        <v>0</v>
      </c>
      <c r="L14" s="39" t="str">
        <f>IF(K14=0,"-",RANK(K14,K$6:K$18))</f>
        <v>-</v>
      </c>
      <c r="N14" s="9" t="str">
        <f>CONCATENATE(B14," ",A14)</f>
        <v> </v>
      </c>
      <c r="O14" s="19" t="s">
        <v>29</v>
      </c>
      <c r="P14" s="19"/>
      <c r="Q14" s="19"/>
      <c r="R14" s="19"/>
    </row>
    <row r="15" spans="1:18" ht="17.25" customHeight="1">
      <c r="A15" s="96"/>
      <c r="B15" s="96"/>
      <c r="C15" s="95"/>
      <c r="D15" s="96"/>
      <c r="E15" s="123"/>
      <c r="F15" s="123"/>
      <c r="G15" s="123"/>
      <c r="H15" s="123"/>
      <c r="I15" s="123"/>
      <c r="J15" s="123"/>
      <c r="K15" s="71">
        <f>ROUND(E15+F15+G15+H15+I15+J15,2)</f>
        <v>0</v>
      </c>
      <c r="L15" s="39" t="str">
        <f>IF(K15=0,"-",RANK(K15,K$6:K$18))</f>
        <v>-</v>
      </c>
      <c r="N15" s="9" t="str">
        <f>CONCATENATE(B15," ",A15)</f>
        <v> </v>
      </c>
      <c r="O15" s="19" t="s">
        <v>29</v>
      </c>
      <c r="P15" s="19"/>
      <c r="Q15" s="19"/>
      <c r="R15" s="19"/>
    </row>
    <row r="16" spans="1:18" ht="17.25" customHeight="1">
      <c r="A16" s="96"/>
      <c r="B16" s="96"/>
      <c r="C16" s="95"/>
      <c r="D16" s="96"/>
      <c r="E16" s="123"/>
      <c r="F16" s="123"/>
      <c r="G16" s="123"/>
      <c r="H16" s="123"/>
      <c r="I16" s="123"/>
      <c r="J16" s="123"/>
      <c r="K16" s="71">
        <f>ROUND(E16+F16+G16+H16+I16+J16,2)</f>
        <v>0</v>
      </c>
      <c r="L16" s="39" t="str">
        <f>IF(K16=0,"-",RANK(K16,K$6:K$18))</f>
        <v>-</v>
      </c>
      <c r="N16" s="9" t="str">
        <f>CONCATENATE(B16," ",A16)</f>
        <v> </v>
      </c>
      <c r="O16" s="19" t="s">
        <v>29</v>
      </c>
      <c r="P16" s="19"/>
      <c r="Q16" s="19"/>
      <c r="R16" s="19"/>
    </row>
    <row r="17" spans="1:18" ht="17.25" customHeight="1">
      <c r="A17" s="96"/>
      <c r="B17" s="96"/>
      <c r="C17" s="95"/>
      <c r="D17" s="96"/>
      <c r="E17" s="123"/>
      <c r="F17" s="123"/>
      <c r="G17" s="123"/>
      <c r="H17" s="123"/>
      <c r="I17" s="123"/>
      <c r="J17" s="123"/>
      <c r="K17" s="71">
        <f>ROUND(E17+F17+G17+H17+I17+J17,2)</f>
        <v>0</v>
      </c>
      <c r="L17" s="39" t="str">
        <f>IF(K17=0,"-",RANK(K17,K$6:K$18))</f>
        <v>-</v>
      </c>
      <c r="N17" s="9" t="str">
        <f>CONCATENATE(B17," ",A17)</f>
        <v> </v>
      </c>
      <c r="O17" s="19" t="s">
        <v>29</v>
      </c>
      <c r="P17" s="19"/>
      <c r="Q17" s="19"/>
      <c r="R17" s="19"/>
    </row>
    <row r="18" spans="1:18" ht="17.25" customHeight="1">
      <c r="A18" s="96"/>
      <c r="B18" s="96"/>
      <c r="C18" s="95"/>
      <c r="D18" s="96"/>
      <c r="E18" s="123"/>
      <c r="F18" s="123"/>
      <c r="G18" s="123"/>
      <c r="H18" s="123"/>
      <c r="I18" s="123"/>
      <c r="J18" s="123"/>
      <c r="K18" s="71">
        <f>ROUND(E18+F18+G18+H18+I18+J18,2)</f>
        <v>0</v>
      </c>
      <c r="L18" s="39" t="str">
        <f>IF(K18=0,"-",RANK(K18,K$6:K$18))</f>
        <v>-</v>
      </c>
      <c r="N18" s="9" t="str">
        <f>CONCATENATE(B18," ",A18)</f>
        <v> </v>
      </c>
      <c r="O18" s="19" t="s">
        <v>29</v>
      </c>
      <c r="P18" s="19"/>
      <c r="Q18" s="19"/>
      <c r="R18" s="19"/>
    </row>
    <row r="19" spans="15:18" ht="12.75">
      <c r="O19" s="19"/>
      <c r="P19" s="19"/>
      <c r="Q19" s="19"/>
      <c r="R19" s="19"/>
    </row>
    <row r="20" spans="15:18" ht="12.75">
      <c r="O20" s="19"/>
      <c r="P20" s="19"/>
      <c r="Q20" s="19"/>
      <c r="R20" s="19"/>
    </row>
    <row r="29" ht="12.75">
      <c r="F29" s="127"/>
    </row>
  </sheetData>
  <sheetProtection selectLockedCells="1" selectUnlockedCells="1"/>
  <mergeCells count="11">
    <mergeCell ref="A2:D2"/>
    <mergeCell ref="E2:L2"/>
    <mergeCell ref="A3:D5"/>
    <mergeCell ref="K3:K5"/>
    <mergeCell ref="L3:L5"/>
    <mergeCell ref="E4:E5"/>
    <mergeCell ref="F4:F5"/>
    <mergeCell ref="G4:G5"/>
    <mergeCell ref="H4:H5"/>
    <mergeCell ref="I4:I5"/>
    <mergeCell ref="J4:J5"/>
  </mergeCells>
  <conditionalFormatting sqref="E6:E18">
    <cfRule type="expression" priority="1" dxfId="0" stopIfTrue="1">
      <formula>IF(E6=MAX(E6,F6),TRUE,FALSE)</formula>
    </cfRule>
    <cfRule type="expression" priority="2" dxfId="0" stopIfTrue="1">
      <formula>IF(E6=MAX(E6,F6),TRUE,FALSE)</formula>
    </cfRule>
  </conditionalFormatting>
  <conditionalFormatting sqref="F6:J18">
    <cfRule type="expression" priority="3" dxfId="0" stopIfTrue="1">
      <formula>IF(F6=MAX(F6,G6),TRUE,FALSE)</formula>
    </cfRule>
    <cfRule type="expression" priority="4" dxfId="0" stopIfTrue="1">
      <formula>IF(F6=MAX(F6,G6),TRUE,FALSE)</formula>
    </cfRule>
  </conditionalFormatting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="82" zoomScaleNormal="82" workbookViewId="0" topLeftCell="A4">
      <selection activeCell="A6" sqref="A6"/>
    </sheetView>
  </sheetViews>
  <sheetFormatPr defaultColWidth="11.421875" defaultRowHeight="12.75"/>
  <cols>
    <col min="1" max="1" width="10.8515625" style="7" customWidth="1"/>
    <col min="2" max="2" width="11.421875" style="7" customWidth="1"/>
    <col min="3" max="3" width="5.57421875" style="8" customWidth="1"/>
    <col min="4" max="4" width="12.00390625" style="9" customWidth="1"/>
    <col min="5" max="25" width="4.7109375" style="9" customWidth="1"/>
    <col min="26" max="26" width="5.140625" style="9" customWidth="1"/>
    <col min="27" max="28" width="10.8515625" style="9" customWidth="1"/>
    <col min="29" max="29" width="42.7109375" style="9" customWidth="1"/>
    <col min="30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9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29" t="s">
        <v>26</v>
      </c>
      <c r="B6" s="30" t="s">
        <v>27</v>
      </c>
      <c r="C6" s="31"/>
      <c r="D6" s="32" t="s">
        <v>28</v>
      </c>
      <c r="E6" s="33">
        <v>4</v>
      </c>
      <c r="F6" s="34">
        <v>9</v>
      </c>
      <c r="G6" s="34">
        <v>0</v>
      </c>
      <c r="H6" s="35">
        <f>ROUND(E6+F6-G6,2)</f>
        <v>13</v>
      </c>
      <c r="I6" s="36"/>
      <c r="J6" s="34"/>
      <c r="K6" s="34"/>
      <c r="L6" s="37">
        <f>ROUND(I6+J6-K6,2)</f>
        <v>0</v>
      </c>
      <c r="M6" s="33">
        <v>5</v>
      </c>
      <c r="N6" s="34">
        <v>7.4</v>
      </c>
      <c r="O6" s="34">
        <v>0</v>
      </c>
      <c r="P6" s="37">
        <f>ROUND(M6+N6-O6,2)</f>
        <v>12.4</v>
      </c>
      <c r="Q6" s="33">
        <v>4.8</v>
      </c>
      <c r="R6" s="34">
        <v>8.25</v>
      </c>
      <c r="S6" s="34">
        <v>0</v>
      </c>
      <c r="T6" s="37">
        <f>ROUND(Q6+R6-S6,2)</f>
        <v>13.05</v>
      </c>
      <c r="U6" s="33">
        <v>5</v>
      </c>
      <c r="V6" s="34">
        <v>9.2</v>
      </c>
      <c r="W6" s="34">
        <v>0</v>
      </c>
      <c r="X6" s="37">
        <f>ROUND(U6+V6-W6,2)</f>
        <v>14.2</v>
      </c>
      <c r="Y6" s="38">
        <f>ROUND(MAX(H6,L6)+P6+T6+X6,2)</f>
        <v>52.65</v>
      </c>
      <c r="Z6" s="39">
        <v>1</v>
      </c>
      <c r="AA6" s="9" t="s">
        <v>29</v>
      </c>
      <c r="AB6" s="9" t="str">
        <f>CONCATENATE(B6," ",A6)</f>
        <v>Caprice  Enaux </v>
      </c>
      <c r="AC6" s="19" t="s">
        <v>30</v>
      </c>
      <c r="AD6" s="40">
        <v>43730</v>
      </c>
      <c r="AE6" s="19">
        <f>Y6</f>
        <v>52.65</v>
      </c>
      <c r="AF6" s="19">
        <f>Z6</f>
        <v>1</v>
      </c>
    </row>
    <row r="7" spans="1:32" ht="17.25" customHeight="1">
      <c r="A7" s="29" t="s">
        <v>31</v>
      </c>
      <c r="B7" s="30" t="s">
        <v>32</v>
      </c>
      <c r="C7" s="41"/>
      <c r="D7" s="42" t="s">
        <v>33</v>
      </c>
      <c r="E7" s="33">
        <v>5</v>
      </c>
      <c r="F7" s="34">
        <v>9.05</v>
      </c>
      <c r="G7" s="34">
        <v>0</v>
      </c>
      <c r="H7" s="35">
        <f>ROUND(E7+F7-G7,2)</f>
        <v>14.05</v>
      </c>
      <c r="I7" s="36"/>
      <c r="J7" s="34"/>
      <c r="K7" s="34"/>
      <c r="L7" s="37">
        <f>ROUND(I7+J7-K7,2)</f>
        <v>0</v>
      </c>
      <c r="M7" s="33">
        <v>5</v>
      </c>
      <c r="N7" s="34">
        <v>6.65</v>
      </c>
      <c r="O7" s="34">
        <v>0</v>
      </c>
      <c r="P7" s="37">
        <f>ROUND(M7+N7-O7,2)</f>
        <v>11.65</v>
      </c>
      <c r="Q7" s="33">
        <v>5</v>
      </c>
      <c r="R7" s="34">
        <v>7.6</v>
      </c>
      <c r="S7" s="34">
        <v>0</v>
      </c>
      <c r="T7" s="37">
        <f>ROUND(Q7+R7-S7,2)</f>
        <v>12.6</v>
      </c>
      <c r="U7" s="33">
        <v>4</v>
      </c>
      <c r="V7" s="34">
        <v>8.9</v>
      </c>
      <c r="W7" s="34">
        <v>0</v>
      </c>
      <c r="X7" s="37">
        <f>ROUND(U7+V7-W7,2)</f>
        <v>12.9</v>
      </c>
      <c r="Y7" s="38">
        <f>ROUND(MAX(H7,L7)+P7+T7+X7,2)</f>
        <v>51.2</v>
      </c>
      <c r="Z7" s="39">
        <v>2</v>
      </c>
      <c r="AA7" s="9" t="s">
        <v>29</v>
      </c>
      <c r="AB7" s="9" t="str">
        <f>CONCATENATE(B7," ",A7)</f>
        <v>Rosalie Rudolf </v>
      </c>
      <c r="AC7" s="19" t="s">
        <v>30</v>
      </c>
      <c r="AD7" s="40">
        <v>43730</v>
      </c>
      <c r="AE7" s="19">
        <f>Y7</f>
        <v>51.2</v>
      </c>
      <c r="AF7" s="19">
        <f>Z7</f>
        <v>2</v>
      </c>
    </row>
    <row r="8" spans="1:32" ht="17.25" customHeight="1">
      <c r="A8" s="29" t="s">
        <v>34</v>
      </c>
      <c r="B8" s="30" t="s">
        <v>35</v>
      </c>
      <c r="C8" s="31"/>
      <c r="D8" s="32" t="s">
        <v>28</v>
      </c>
      <c r="E8" s="33">
        <v>5</v>
      </c>
      <c r="F8" s="34">
        <v>8.95</v>
      </c>
      <c r="G8" s="34">
        <v>0</v>
      </c>
      <c r="H8" s="35">
        <f>ROUND(E8+F8-G8,2)</f>
        <v>13.95</v>
      </c>
      <c r="I8" s="36"/>
      <c r="J8" s="34"/>
      <c r="K8" s="34"/>
      <c r="L8" s="37">
        <f>ROUND(I8+J8-K8,2)</f>
        <v>0</v>
      </c>
      <c r="M8" s="33">
        <v>2.5</v>
      </c>
      <c r="N8" s="34">
        <v>8.15</v>
      </c>
      <c r="O8" s="34">
        <v>0</v>
      </c>
      <c r="P8" s="37">
        <f>ROUND(M8+N8-O8,2)</f>
        <v>10.65</v>
      </c>
      <c r="Q8" s="33">
        <v>5</v>
      </c>
      <c r="R8" s="34">
        <v>7.7</v>
      </c>
      <c r="S8" s="34">
        <v>0</v>
      </c>
      <c r="T8" s="37">
        <f>ROUND(Q8+R8-S8,2)</f>
        <v>12.7</v>
      </c>
      <c r="U8" s="33">
        <v>5</v>
      </c>
      <c r="V8" s="34">
        <v>8.8</v>
      </c>
      <c r="W8" s="34">
        <v>0</v>
      </c>
      <c r="X8" s="37">
        <f>ROUND(U8+V8-W8,2)</f>
        <v>13.8</v>
      </c>
      <c r="Y8" s="38">
        <f>ROUND(MAX(H8,L8)+P8+T8+X8,2)</f>
        <v>51.1</v>
      </c>
      <c r="Z8" s="39">
        <v>3</v>
      </c>
      <c r="AA8" s="9" t="s">
        <v>29</v>
      </c>
      <c r="AB8" s="9" t="str">
        <f>CONCATENATE(B8," ",A8)</f>
        <v>Lina    Klems    </v>
      </c>
      <c r="AC8" s="19" t="s">
        <v>30</v>
      </c>
      <c r="AD8" s="40">
        <v>43730</v>
      </c>
      <c r="AE8" s="19">
        <f>Y8</f>
        <v>51.1</v>
      </c>
      <c r="AF8" s="19">
        <f>Z8</f>
        <v>3</v>
      </c>
    </row>
    <row r="9" spans="1:32" ht="17.25" customHeight="1">
      <c r="A9" s="29" t="s">
        <v>36</v>
      </c>
      <c r="B9" s="30" t="s">
        <v>37</v>
      </c>
      <c r="C9" s="41"/>
      <c r="D9" s="32" t="s">
        <v>28</v>
      </c>
      <c r="E9" s="33">
        <v>4</v>
      </c>
      <c r="F9" s="34">
        <v>9.1</v>
      </c>
      <c r="G9" s="34">
        <v>0</v>
      </c>
      <c r="H9" s="35">
        <f>ROUND(E9+F9-G9,2)</f>
        <v>13.1</v>
      </c>
      <c r="I9" s="36"/>
      <c r="J9" s="34"/>
      <c r="K9" s="34"/>
      <c r="L9" s="37">
        <f>ROUND(I9+J9-K9,2)</f>
        <v>0</v>
      </c>
      <c r="M9" s="33">
        <v>5</v>
      </c>
      <c r="N9" s="34">
        <v>7.2</v>
      </c>
      <c r="O9" s="34">
        <v>0</v>
      </c>
      <c r="P9" s="37">
        <f>ROUND(M9+N9-O9,2)</f>
        <v>12.2</v>
      </c>
      <c r="Q9" s="33">
        <v>3.5</v>
      </c>
      <c r="R9" s="34">
        <v>8.6</v>
      </c>
      <c r="S9" s="34">
        <v>0</v>
      </c>
      <c r="T9" s="37">
        <f>ROUND(Q9+R9-S9,2)</f>
        <v>12.1</v>
      </c>
      <c r="U9" s="33">
        <v>5</v>
      </c>
      <c r="V9" s="34">
        <v>8.4</v>
      </c>
      <c r="W9" s="34">
        <v>0</v>
      </c>
      <c r="X9" s="37">
        <f>ROUND(U9+V9-W9,2)</f>
        <v>13.4</v>
      </c>
      <c r="Y9" s="38">
        <f>ROUND(MAX(H9,L9)+P9+T9+X9,2)</f>
        <v>50.8</v>
      </c>
      <c r="Z9" s="39">
        <v>4</v>
      </c>
      <c r="AA9" s="9" t="s">
        <v>29</v>
      </c>
      <c r="AB9" s="9" t="str">
        <f>CONCATENATE(B9," ",A9)</f>
        <v>Lia Kaledin</v>
      </c>
      <c r="AC9" s="19" t="s">
        <v>30</v>
      </c>
      <c r="AD9" s="40">
        <v>43730</v>
      </c>
      <c r="AE9" s="19">
        <f>Y9</f>
        <v>50.8</v>
      </c>
      <c r="AF9" s="19">
        <f>Z9</f>
        <v>4</v>
      </c>
    </row>
    <row r="10" spans="1:32" ht="17.25" customHeight="1">
      <c r="A10" s="29" t="s">
        <v>38</v>
      </c>
      <c r="B10" s="30" t="s">
        <v>39</v>
      </c>
      <c r="C10" s="43"/>
      <c r="D10" s="32" t="s">
        <v>28</v>
      </c>
      <c r="E10" s="33">
        <v>4</v>
      </c>
      <c r="F10" s="34">
        <v>9.05</v>
      </c>
      <c r="G10" s="34">
        <v>0</v>
      </c>
      <c r="H10" s="44">
        <f>ROUND(E10+F10-G10,2)</f>
        <v>13.05</v>
      </c>
      <c r="I10" s="36"/>
      <c r="J10" s="34"/>
      <c r="K10" s="34"/>
      <c r="L10" s="37">
        <f>ROUND(I10+J10-K10,2)</f>
        <v>0</v>
      </c>
      <c r="M10" s="33">
        <v>5</v>
      </c>
      <c r="N10" s="34">
        <v>6.95</v>
      </c>
      <c r="O10" s="34">
        <v>0</v>
      </c>
      <c r="P10" s="37">
        <f>ROUND(M10+N10-O10,2)</f>
        <v>11.95</v>
      </c>
      <c r="Q10" s="33">
        <v>4.5</v>
      </c>
      <c r="R10" s="34">
        <v>6.8</v>
      </c>
      <c r="S10" s="34">
        <v>0</v>
      </c>
      <c r="T10" s="37">
        <f>ROUND(Q10+R10-S10,2)</f>
        <v>11.3</v>
      </c>
      <c r="U10" s="33">
        <v>5</v>
      </c>
      <c r="V10" s="34">
        <v>8.6</v>
      </c>
      <c r="W10" s="34">
        <v>0</v>
      </c>
      <c r="X10" s="37">
        <f>ROUND(U10+V10-W10,2)</f>
        <v>13.6</v>
      </c>
      <c r="Y10" s="38">
        <f>ROUND(MAX(H10,L10)+P10+T10+X10,2)</f>
        <v>49.9</v>
      </c>
      <c r="Z10" s="39">
        <v>5</v>
      </c>
      <c r="AB10" s="9" t="str">
        <f>CONCATENATE(B10," ",A10)</f>
        <v>Lotta Stanke-Rossmannek</v>
      </c>
      <c r="AC10" s="19" t="s">
        <v>30</v>
      </c>
      <c r="AD10" s="40">
        <v>43730</v>
      </c>
      <c r="AE10" s="19">
        <f>Y10</f>
        <v>49.9</v>
      </c>
      <c r="AF10" s="19">
        <f>Z10</f>
        <v>5</v>
      </c>
    </row>
    <row r="11" spans="1:32" ht="17.25" customHeight="1">
      <c r="A11" s="29" t="s">
        <v>40</v>
      </c>
      <c r="B11" s="30" t="s">
        <v>41</v>
      </c>
      <c r="C11" s="31"/>
      <c r="D11" s="32" t="s">
        <v>28</v>
      </c>
      <c r="E11" s="33">
        <v>4</v>
      </c>
      <c r="F11" s="34">
        <v>9.1</v>
      </c>
      <c r="G11" s="34">
        <v>0</v>
      </c>
      <c r="H11" s="35">
        <f>ROUND(E11+F11-G11,2)</f>
        <v>13.1</v>
      </c>
      <c r="I11" s="36"/>
      <c r="J11" s="34"/>
      <c r="K11" s="34"/>
      <c r="L11" s="37">
        <f>ROUND(I11+J11-K11,2)</f>
        <v>0</v>
      </c>
      <c r="M11" s="33">
        <v>4</v>
      </c>
      <c r="N11" s="34">
        <v>7.45</v>
      </c>
      <c r="O11" s="34">
        <v>0</v>
      </c>
      <c r="P11" s="37">
        <f>ROUND(M11+N11-O11,2)</f>
        <v>11.45</v>
      </c>
      <c r="Q11" s="33">
        <v>3.5</v>
      </c>
      <c r="R11" s="34">
        <v>7.3</v>
      </c>
      <c r="S11" s="34">
        <v>0</v>
      </c>
      <c r="T11" s="37">
        <f>ROUND(Q11+R11-S11,2)</f>
        <v>10.8</v>
      </c>
      <c r="U11" s="33">
        <v>5</v>
      </c>
      <c r="V11" s="34">
        <v>8.3</v>
      </c>
      <c r="W11" s="34">
        <v>0</v>
      </c>
      <c r="X11" s="37">
        <f>ROUND(U11+V11-W11,2)</f>
        <v>13.3</v>
      </c>
      <c r="Y11" s="38">
        <f>ROUND(MAX(H11,L11)+P11+T11+X11,2)</f>
        <v>48.65</v>
      </c>
      <c r="Z11" s="39">
        <v>6</v>
      </c>
      <c r="AA11" s="9" t="s">
        <v>29</v>
      </c>
      <c r="AB11" s="9" t="str">
        <f>CONCATENATE(B11," ",A11)</f>
        <v>Mathilda Wienand </v>
      </c>
      <c r="AC11" s="19" t="s">
        <v>30</v>
      </c>
      <c r="AD11" s="40">
        <v>43730</v>
      </c>
      <c r="AE11" s="19">
        <f>Y11</f>
        <v>48.65</v>
      </c>
      <c r="AF11" s="19">
        <f>Z11</f>
        <v>6</v>
      </c>
    </row>
    <row r="12" spans="1:32" ht="17.25" customHeight="1">
      <c r="A12" s="29" t="s">
        <v>42</v>
      </c>
      <c r="B12" s="30" t="s">
        <v>43</v>
      </c>
      <c r="C12" s="31"/>
      <c r="D12" s="32" t="s">
        <v>28</v>
      </c>
      <c r="E12" s="33">
        <v>4</v>
      </c>
      <c r="F12" s="34">
        <v>9.15</v>
      </c>
      <c r="G12" s="34">
        <v>0</v>
      </c>
      <c r="H12" s="35">
        <f>ROUND(E12+F12-G12,2)</f>
        <v>13.15</v>
      </c>
      <c r="I12" s="36"/>
      <c r="J12" s="34"/>
      <c r="K12" s="34"/>
      <c r="L12" s="37">
        <f>ROUND(I12+J12-K12,2)</f>
        <v>0</v>
      </c>
      <c r="M12" s="33">
        <v>2</v>
      </c>
      <c r="N12" s="34">
        <v>7.5</v>
      </c>
      <c r="O12" s="34">
        <v>0</v>
      </c>
      <c r="P12" s="37">
        <f>ROUND(M12+N12-O12,2)</f>
        <v>9.5</v>
      </c>
      <c r="Q12" s="33">
        <v>4.5</v>
      </c>
      <c r="R12" s="34">
        <v>8</v>
      </c>
      <c r="S12" s="34">
        <v>0</v>
      </c>
      <c r="T12" s="37">
        <f>ROUND(Q12+R12-S12,2)</f>
        <v>12.5</v>
      </c>
      <c r="U12" s="33">
        <v>5</v>
      </c>
      <c r="V12" s="34">
        <v>7.9</v>
      </c>
      <c r="W12" s="34">
        <v>0</v>
      </c>
      <c r="X12" s="37">
        <f>ROUND(U12+V12-W12,2)</f>
        <v>12.9</v>
      </c>
      <c r="Y12" s="38">
        <f>ROUND(MAX(H12,L12)+P12+T12+X12,2)</f>
        <v>48.05</v>
      </c>
      <c r="Z12" s="39">
        <v>7</v>
      </c>
      <c r="AA12" s="9" t="s">
        <v>29</v>
      </c>
      <c r="AB12" s="9" t="str">
        <f>CONCATENATE(B12," ",A12)</f>
        <v>Emma Maas</v>
      </c>
      <c r="AC12" s="19" t="s">
        <v>30</v>
      </c>
      <c r="AD12" s="40">
        <v>43730</v>
      </c>
      <c r="AE12" s="19">
        <f>Y12</f>
        <v>48.05</v>
      </c>
      <c r="AF12" s="19">
        <f>Z12</f>
        <v>7</v>
      </c>
    </row>
    <row r="13" spans="1:32" ht="17.25" customHeight="1">
      <c r="A13" s="29" t="s">
        <v>44</v>
      </c>
      <c r="B13" s="30" t="s">
        <v>45</v>
      </c>
      <c r="C13" s="31"/>
      <c r="D13" s="32" t="s">
        <v>28</v>
      </c>
      <c r="E13" s="33">
        <v>3</v>
      </c>
      <c r="F13" s="34">
        <v>9.45</v>
      </c>
      <c r="G13" s="34">
        <v>0</v>
      </c>
      <c r="H13" s="35">
        <f>ROUND(E13+F13-G13,2)</f>
        <v>12.45</v>
      </c>
      <c r="I13" s="36"/>
      <c r="J13" s="34"/>
      <c r="K13" s="34"/>
      <c r="L13" s="37">
        <f>ROUND(I13+J13-K13,2)</f>
        <v>0</v>
      </c>
      <c r="M13" s="33">
        <v>3.5</v>
      </c>
      <c r="N13" s="34">
        <v>7.4</v>
      </c>
      <c r="O13" s="34">
        <v>0</v>
      </c>
      <c r="P13" s="37">
        <f>ROUND(M13+N13-O13,2)</f>
        <v>10.9</v>
      </c>
      <c r="Q13" s="33">
        <v>2.5</v>
      </c>
      <c r="R13" s="34">
        <v>6.55</v>
      </c>
      <c r="S13" s="34">
        <v>0</v>
      </c>
      <c r="T13" s="37">
        <f>ROUND(Q13+R13-S13,2)</f>
        <v>9.05</v>
      </c>
      <c r="U13" s="33">
        <v>5</v>
      </c>
      <c r="V13" s="34">
        <v>8.6</v>
      </c>
      <c r="W13" s="34">
        <v>0</v>
      </c>
      <c r="X13" s="37">
        <f>ROUND(U13+V13-W13,2)</f>
        <v>13.6</v>
      </c>
      <c r="Y13" s="38">
        <f>ROUND(MAX(H13,L13)+P13+T13+X13,2)</f>
        <v>46</v>
      </c>
      <c r="Z13" s="39">
        <v>8</v>
      </c>
      <c r="AA13" s="9" t="s">
        <v>29</v>
      </c>
      <c r="AB13" s="9" t="str">
        <f>CONCATENATE(B13," ",A13)</f>
        <v>Lisa   Ribhege    </v>
      </c>
      <c r="AC13" s="19" t="s">
        <v>30</v>
      </c>
      <c r="AD13" s="40">
        <v>43730</v>
      </c>
      <c r="AE13" s="19">
        <f>Y13</f>
        <v>46</v>
      </c>
      <c r="AF13" s="19">
        <f>Z13</f>
        <v>8</v>
      </c>
    </row>
    <row r="14" spans="1:32" ht="17.25" customHeight="1">
      <c r="A14" s="29" t="s">
        <v>46</v>
      </c>
      <c r="B14" s="30" t="s">
        <v>47</v>
      </c>
      <c r="C14" s="41"/>
      <c r="D14" s="32" t="s">
        <v>28</v>
      </c>
      <c r="E14" s="33">
        <v>4</v>
      </c>
      <c r="F14" s="34">
        <v>9.05</v>
      </c>
      <c r="G14" s="34">
        <v>0</v>
      </c>
      <c r="H14" s="35">
        <f>ROUND(E14+F14-G14,2)</f>
        <v>13.05</v>
      </c>
      <c r="I14" s="36"/>
      <c r="J14" s="34">
        <v>0</v>
      </c>
      <c r="K14" s="34">
        <v>0</v>
      </c>
      <c r="L14" s="37">
        <v>0</v>
      </c>
      <c r="M14" s="33">
        <v>2</v>
      </c>
      <c r="N14" s="34">
        <v>7.65</v>
      </c>
      <c r="O14" s="34">
        <v>0</v>
      </c>
      <c r="P14" s="37">
        <f>ROUND(M14+N14-O14,2)</f>
        <v>9.65</v>
      </c>
      <c r="Q14" s="33">
        <v>3.5</v>
      </c>
      <c r="R14" s="34">
        <v>6.5</v>
      </c>
      <c r="S14" s="34">
        <v>0</v>
      </c>
      <c r="T14" s="37">
        <f>ROUND(Q14+R14-S14,2)</f>
        <v>10</v>
      </c>
      <c r="U14" s="33">
        <v>4</v>
      </c>
      <c r="V14" s="34">
        <v>7.8</v>
      </c>
      <c r="W14" s="34">
        <v>0</v>
      </c>
      <c r="X14" s="37">
        <f>ROUND(U14+V14-W14,2)</f>
        <v>11.8</v>
      </c>
      <c r="Y14" s="38">
        <f>ROUND(MAX(H14,L14)+P14+T14+X14,2)</f>
        <v>44.5</v>
      </c>
      <c r="Z14" s="39">
        <v>9</v>
      </c>
      <c r="AA14" s="9" t="s">
        <v>29</v>
      </c>
      <c r="AB14" s="9" t="str">
        <f>CONCATENATE(B14," ",A14)</f>
        <v>Ida   Maas     </v>
      </c>
      <c r="AC14" s="19" t="s">
        <v>30</v>
      </c>
      <c r="AD14" s="40">
        <v>43730</v>
      </c>
      <c r="AE14" s="19">
        <f>Y14</f>
        <v>44.5</v>
      </c>
      <c r="AF14" s="19">
        <f>Z14</f>
        <v>9</v>
      </c>
    </row>
    <row r="15" spans="1:32" ht="17.25" customHeight="1">
      <c r="A15" s="29" t="s">
        <v>48</v>
      </c>
      <c r="B15" s="30" t="s">
        <v>49</v>
      </c>
      <c r="C15" s="45"/>
      <c r="D15" s="32" t="s">
        <v>28</v>
      </c>
      <c r="E15" s="33">
        <v>3</v>
      </c>
      <c r="F15" s="34">
        <v>9.45</v>
      </c>
      <c r="G15" s="34">
        <v>0</v>
      </c>
      <c r="H15" s="46">
        <f>ROUND(E15+F15-G15,2)</f>
        <v>12.45</v>
      </c>
      <c r="I15" s="47"/>
      <c r="J15" s="48"/>
      <c r="K15" s="48"/>
      <c r="L15" s="37">
        <f>ROUND(I15+J15-K15,2)</f>
        <v>0</v>
      </c>
      <c r="M15" s="33">
        <v>2.8</v>
      </c>
      <c r="N15" s="34">
        <v>6</v>
      </c>
      <c r="O15" s="34">
        <v>0</v>
      </c>
      <c r="P15" s="37">
        <f>ROUND(M15+N15-O15,2)</f>
        <v>8.8</v>
      </c>
      <c r="Q15" s="33">
        <v>3</v>
      </c>
      <c r="R15" s="34">
        <v>8.15</v>
      </c>
      <c r="S15" s="34">
        <v>0</v>
      </c>
      <c r="T15" s="37">
        <f>ROUND(Q15+R15-S15,2)</f>
        <v>11.15</v>
      </c>
      <c r="U15" s="33">
        <v>3</v>
      </c>
      <c r="V15" s="34">
        <v>8.8</v>
      </c>
      <c r="W15" s="34">
        <v>0</v>
      </c>
      <c r="X15" s="37">
        <f>ROUND(U15+V15-W15,2)</f>
        <v>11.8</v>
      </c>
      <c r="Y15" s="38">
        <f>ROUND(MAX(H15,L15)+P15+T15+X15,2)</f>
        <v>44.2</v>
      </c>
      <c r="Z15" s="49">
        <v>10</v>
      </c>
      <c r="AB15" s="9" t="str">
        <f>CONCATENATE(B15," ",A15)</f>
        <v>Hannah Heykamp </v>
      </c>
      <c r="AC15" s="19" t="s">
        <v>30</v>
      </c>
      <c r="AD15" s="40">
        <v>43730</v>
      </c>
      <c r="AE15" s="19">
        <f>Y15</f>
        <v>44.2</v>
      </c>
      <c r="AF15" s="19">
        <f>Z15</f>
        <v>10</v>
      </c>
    </row>
    <row r="16" spans="1:32" ht="17.25" customHeight="1">
      <c r="A16" s="29" t="s">
        <v>50</v>
      </c>
      <c r="B16" s="30" t="s">
        <v>51</v>
      </c>
      <c r="C16" s="31"/>
      <c r="D16" s="32" t="s">
        <v>28</v>
      </c>
      <c r="E16" s="33">
        <v>4</v>
      </c>
      <c r="F16" s="34">
        <v>8.6</v>
      </c>
      <c r="G16" s="34">
        <v>0</v>
      </c>
      <c r="H16" s="50">
        <f>ROUND(E16+F16-G16,2)</f>
        <v>12.6</v>
      </c>
      <c r="I16" s="36"/>
      <c r="J16" s="34"/>
      <c r="K16" s="34"/>
      <c r="L16" s="37">
        <f>ROUND(I16+J16-K16,2)</f>
        <v>0</v>
      </c>
      <c r="M16" s="33">
        <v>2</v>
      </c>
      <c r="N16" s="34">
        <v>6.65</v>
      </c>
      <c r="O16" s="34">
        <v>0</v>
      </c>
      <c r="P16" s="37">
        <f>ROUND(M16+N16-O16,2)</f>
        <v>8.65</v>
      </c>
      <c r="Q16" s="33">
        <v>3</v>
      </c>
      <c r="R16" s="34">
        <v>8.1</v>
      </c>
      <c r="S16" s="34">
        <v>0</v>
      </c>
      <c r="T16" s="37">
        <f>ROUND(Q16+R16-S16,2)</f>
        <v>11.1</v>
      </c>
      <c r="U16" s="33">
        <v>4</v>
      </c>
      <c r="V16" s="34">
        <v>7.7</v>
      </c>
      <c r="W16" s="34">
        <v>0</v>
      </c>
      <c r="X16" s="37">
        <f>ROUND(U16+V16-W16,2)</f>
        <v>11.7</v>
      </c>
      <c r="Y16" s="38">
        <f>ROUND(MAX(H16,L16)+P16+T16+X16,2)</f>
        <v>44.05</v>
      </c>
      <c r="Z16" s="39">
        <v>11</v>
      </c>
      <c r="AA16" s="9" t="s">
        <v>29</v>
      </c>
      <c r="AB16" s="9" t="str">
        <f>CONCATENATE(B16," ",A16)</f>
        <v>Lena     Bülte           </v>
      </c>
      <c r="AC16" s="19" t="s">
        <v>30</v>
      </c>
      <c r="AD16" s="40">
        <v>43730</v>
      </c>
      <c r="AE16" s="19">
        <f>Y16</f>
        <v>44.05</v>
      </c>
      <c r="AF16" s="19">
        <f>Z16</f>
        <v>11</v>
      </c>
    </row>
    <row r="17" spans="1:32" ht="17.25" customHeight="1">
      <c r="A17" s="51" t="s">
        <v>52</v>
      </c>
      <c r="B17" s="52" t="s">
        <v>53</v>
      </c>
      <c r="C17" s="53"/>
      <c r="D17" s="54" t="s">
        <v>33</v>
      </c>
      <c r="E17" s="55" t="s">
        <v>29</v>
      </c>
      <c r="F17" s="56" t="s">
        <v>29</v>
      </c>
      <c r="G17" s="56" t="s">
        <v>29</v>
      </c>
      <c r="H17" s="57">
        <v>0</v>
      </c>
      <c r="I17" s="58"/>
      <c r="J17" s="56"/>
      <c r="K17" s="56"/>
      <c r="L17" s="59">
        <f>ROUND(I17+J17-K17,2)</f>
        <v>0</v>
      </c>
      <c r="M17" s="55" t="s">
        <v>29</v>
      </c>
      <c r="N17" s="56">
        <v>0</v>
      </c>
      <c r="O17" s="56" t="s">
        <v>29</v>
      </c>
      <c r="P17" s="59">
        <v>0</v>
      </c>
      <c r="Q17" s="55" t="s">
        <v>29</v>
      </c>
      <c r="R17" s="56" t="s">
        <v>29</v>
      </c>
      <c r="S17" s="56" t="s">
        <v>29</v>
      </c>
      <c r="T17" s="59">
        <v>0</v>
      </c>
      <c r="U17" s="55">
        <v>0</v>
      </c>
      <c r="V17" s="56">
        <v>0</v>
      </c>
      <c r="W17" s="56">
        <v>0</v>
      </c>
      <c r="X17" s="59">
        <f>ROUND(U17+V17-W17,2)</f>
        <v>0</v>
      </c>
      <c r="Y17" s="60">
        <f>ROUND(MAX(H17,L17)+P17+T17+X17,2)</f>
        <v>0</v>
      </c>
      <c r="Z17" s="61" t="str">
        <f>IF(Y17=0,"-",RANK(Y17,Y$6:Y$17))</f>
        <v>-</v>
      </c>
      <c r="AA17" s="62" t="s">
        <v>29</v>
      </c>
      <c r="AB17" s="9" t="str">
        <f>CONCATENATE(B17," ",A17)</f>
        <v>Marlena Hohmann </v>
      </c>
      <c r="AC17" s="19" t="s">
        <v>30</v>
      </c>
      <c r="AD17" s="40">
        <v>43730</v>
      </c>
      <c r="AE17" s="19">
        <f>Y17</f>
        <v>0</v>
      </c>
      <c r="AF17" s="19" t="str">
        <f>Z17</f>
        <v>-</v>
      </c>
    </row>
    <row r="18" spans="1:29" ht="12.75">
      <c r="A18"/>
      <c r="AC18" s="9" t="s">
        <v>54</v>
      </c>
    </row>
    <row r="21" ht="12.75">
      <c r="A21" s="7">
        <v>13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39375" right="0.39375" top="0.39375" bottom="0.7875" header="0.5118055555555555" footer="0.5118055555555555"/>
  <pageSetup fitToHeight="1" fitToWidth="1" horizontalDpi="300" verticalDpi="300" orientation="landscape" paperSize="9"/>
  <headerFooter alignWithMargins="0">
    <oddFooter>&amp;CSeite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="70" zoomScaleNormal="70" workbookViewId="0" topLeftCell="D9">
      <selection activeCell="D6" sqref="D6"/>
    </sheetView>
  </sheetViews>
  <sheetFormatPr defaultColWidth="11.421875" defaultRowHeight="12.75"/>
  <cols>
    <col min="1" max="1" width="13.28125" style="7" customWidth="1"/>
    <col min="2" max="2" width="10.28125" style="7" customWidth="1"/>
    <col min="3" max="3" width="5.57421875" style="8" customWidth="1"/>
    <col min="4" max="4" width="12.00390625" style="9" customWidth="1"/>
    <col min="5" max="7" width="4.7109375" style="9" customWidth="1"/>
    <col min="8" max="8" width="5.140625" style="9" customWidth="1"/>
    <col min="9" max="15" width="4.7109375" style="9" customWidth="1"/>
    <col min="16" max="16" width="5.140625" style="9" customWidth="1"/>
    <col min="17" max="19" width="4.7109375" style="9" customWidth="1"/>
    <col min="20" max="20" width="5.421875" style="9" customWidth="1"/>
    <col min="21" max="23" width="4.7109375" style="9" customWidth="1"/>
    <col min="24" max="24" width="5.140625" style="9" customWidth="1"/>
    <col min="25" max="25" width="6.140625" style="9" customWidth="1"/>
    <col min="26" max="26" width="6.421875" style="9" customWidth="1"/>
    <col min="27" max="27" width="10.8515625" style="9" customWidth="1"/>
    <col min="28" max="28" width="19.8515625" style="9" customWidth="1"/>
    <col min="29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55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56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63" t="s">
        <v>57</v>
      </c>
      <c r="B6" s="64" t="s">
        <v>58</v>
      </c>
      <c r="C6" s="65"/>
      <c r="D6" s="66" t="s">
        <v>59</v>
      </c>
      <c r="E6" s="67">
        <v>6</v>
      </c>
      <c r="F6" s="68">
        <v>9.05</v>
      </c>
      <c r="G6" s="68">
        <v>0</v>
      </c>
      <c r="H6" s="37">
        <f>ROUND(E6+F6-G6,2)</f>
        <v>15.05</v>
      </c>
      <c r="I6" s="69"/>
      <c r="J6" s="68"/>
      <c r="K6" s="68"/>
      <c r="L6" s="37">
        <f>ROUND(I6+J6-K6,2)</f>
        <v>0</v>
      </c>
      <c r="M6" s="70">
        <v>5</v>
      </c>
      <c r="N6" s="68">
        <v>8.15</v>
      </c>
      <c r="O6" s="68">
        <v>0</v>
      </c>
      <c r="P6" s="37">
        <f>ROUND(M6+N6-O6,2)</f>
        <v>13.15</v>
      </c>
      <c r="Q6" s="67">
        <v>6</v>
      </c>
      <c r="R6" s="68">
        <v>8.5</v>
      </c>
      <c r="S6" s="68">
        <v>0</v>
      </c>
      <c r="T6" s="37">
        <f>ROUND(Q6+R6-S6,2)</f>
        <v>14.5</v>
      </c>
      <c r="U6" s="67">
        <v>6</v>
      </c>
      <c r="V6" s="68">
        <v>9</v>
      </c>
      <c r="W6" s="68">
        <v>0</v>
      </c>
      <c r="X6" s="37">
        <f>ROUND(U6+V6-W6,2)</f>
        <v>15</v>
      </c>
      <c r="Y6" s="71">
        <f>ROUND(MAX(H6,L6)+P6+T6+X6,2)</f>
        <v>57.7</v>
      </c>
      <c r="Z6" s="72">
        <f>IF(Y6=0,"-",RANK(Y6,Y$6:Y$30))</f>
        <v>1</v>
      </c>
      <c r="AB6" s="9" t="str">
        <f>CONCATENATE(B6," ",A6)</f>
        <v>Laura   Eckart</v>
      </c>
      <c r="AC6" s="19" t="s">
        <v>60</v>
      </c>
      <c r="AD6" s="40">
        <v>43730</v>
      </c>
      <c r="AE6" s="19">
        <f>Y6</f>
        <v>57.7</v>
      </c>
      <c r="AF6" s="73">
        <v>1</v>
      </c>
    </row>
    <row r="7" spans="1:32" ht="17.25" customHeight="1">
      <c r="A7" s="63" t="s">
        <v>52</v>
      </c>
      <c r="B7" s="64" t="s">
        <v>61</v>
      </c>
      <c r="C7" s="74"/>
      <c r="D7" s="64" t="s">
        <v>33</v>
      </c>
      <c r="E7" s="33">
        <v>6</v>
      </c>
      <c r="F7" s="34">
        <v>9.3</v>
      </c>
      <c r="G7" s="34">
        <v>0</v>
      </c>
      <c r="H7" s="37">
        <f>ROUND(E7+F7-G7,2)</f>
        <v>15.3</v>
      </c>
      <c r="I7" s="36"/>
      <c r="J7" s="34"/>
      <c r="K7" s="34"/>
      <c r="L7" s="37">
        <f>ROUND(I7+J7-K7,2)</f>
        <v>0</v>
      </c>
      <c r="M7" s="75">
        <v>6</v>
      </c>
      <c r="N7" s="34">
        <v>6.7</v>
      </c>
      <c r="O7" s="34">
        <v>0</v>
      </c>
      <c r="P7" s="37">
        <f>ROUND(M7+N7-O7,2)</f>
        <v>12.7</v>
      </c>
      <c r="Q7" s="33">
        <v>6</v>
      </c>
      <c r="R7" s="34">
        <v>7.9</v>
      </c>
      <c r="S7" s="34">
        <v>0</v>
      </c>
      <c r="T7" s="37">
        <f>ROUND(Q7+R7-S7,2)</f>
        <v>13.9</v>
      </c>
      <c r="U7" s="33">
        <v>6</v>
      </c>
      <c r="V7" s="34">
        <v>9.5</v>
      </c>
      <c r="W7" s="34">
        <v>0</v>
      </c>
      <c r="X7" s="37">
        <f>ROUND(U7+V7-W7,2)</f>
        <v>15.5</v>
      </c>
      <c r="Y7" s="38">
        <f>ROUND(MAX(H7,L7)+P7+T7+X7,2)</f>
        <v>57.4</v>
      </c>
      <c r="Z7" s="72">
        <f>IF(Y7=0,"-",RANK(Y7,Y$6:Y$30))</f>
        <v>2</v>
      </c>
      <c r="AA7" s="9" t="s">
        <v>29</v>
      </c>
      <c r="AB7" s="9" t="str">
        <f>CONCATENATE(B7," ",A7)</f>
        <v>Sophie Hohmann </v>
      </c>
      <c r="AC7" s="19" t="s">
        <v>60</v>
      </c>
      <c r="AD7" s="40">
        <v>43730</v>
      </c>
      <c r="AE7" s="19">
        <f>Y7</f>
        <v>57.4</v>
      </c>
      <c r="AF7" s="73">
        <v>2</v>
      </c>
    </row>
    <row r="8" spans="1:32" ht="17.25" customHeight="1">
      <c r="A8" s="63" t="s">
        <v>62</v>
      </c>
      <c r="B8" s="64" t="s">
        <v>63</v>
      </c>
      <c r="C8" s="74"/>
      <c r="D8" s="66" t="s">
        <v>59</v>
      </c>
      <c r="E8" s="33">
        <v>6</v>
      </c>
      <c r="F8" s="34">
        <v>8.65</v>
      </c>
      <c r="G8" s="34">
        <v>0</v>
      </c>
      <c r="H8" s="37">
        <f>ROUND(E8+F8-G8,2)</f>
        <v>14.65</v>
      </c>
      <c r="I8" s="36"/>
      <c r="J8" s="34"/>
      <c r="K8" s="34"/>
      <c r="L8" s="37">
        <f>ROUND(I8+J8-K8,2)</f>
        <v>0</v>
      </c>
      <c r="M8" s="75">
        <v>5</v>
      </c>
      <c r="N8" s="34">
        <v>8.6</v>
      </c>
      <c r="O8" s="34">
        <v>0</v>
      </c>
      <c r="P8" s="37">
        <f>ROUND(M8+N8-O8,2)</f>
        <v>13.6</v>
      </c>
      <c r="Q8" s="33">
        <v>6</v>
      </c>
      <c r="R8" s="34">
        <v>8</v>
      </c>
      <c r="S8" s="34">
        <v>0</v>
      </c>
      <c r="T8" s="37">
        <f>ROUND(Q8+R8-S8,2)</f>
        <v>14</v>
      </c>
      <c r="U8" s="33">
        <v>6</v>
      </c>
      <c r="V8" s="34">
        <v>9.1</v>
      </c>
      <c r="W8" s="34">
        <v>0</v>
      </c>
      <c r="X8" s="37">
        <f>ROUND(U8+V8-W8,2)</f>
        <v>15.1</v>
      </c>
      <c r="Y8" s="38">
        <f>ROUND(MAX(H8,L8)+P8+T8+X8,2)</f>
        <v>57.35</v>
      </c>
      <c r="Z8" s="72">
        <f>IF(Y8=0,"-",RANK(Y8,Y$6:Y$30))</f>
        <v>3</v>
      </c>
      <c r="AB8" s="9" t="str">
        <f>CONCATENATE(B8," ",A8)</f>
        <v>Isabella Manß  </v>
      </c>
      <c r="AC8" s="19" t="s">
        <v>60</v>
      </c>
      <c r="AD8" s="40">
        <v>43730</v>
      </c>
      <c r="AE8" s="19">
        <f>Y8</f>
        <v>57.35</v>
      </c>
      <c r="AF8" s="73">
        <v>3</v>
      </c>
    </row>
    <row r="9" spans="1:32" ht="17.25" customHeight="1">
      <c r="A9" s="63" t="s">
        <v>64</v>
      </c>
      <c r="B9" s="64" t="s">
        <v>65</v>
      </c>
      <c r="C9" s="74"/>
      <c r="D9" s="66" t="s">
        <v>59</v>
      </c>
      <c r="E9" s="33">
        <v>6</v>
      </c>
      <c r="F9" s="34">
        <v>9.2</v>
      </c>
      <c r="G9" s="34">
        <v>0</v>
      </c>
      <c r="H9" s="37">
        <f>ROUND(E9+F9-G9,2)</f>
        <v>15.2</v>
      </c>
      <c r="I9" s="36"/>
      <c r="J9" s="34"/>
      <c r="K9" s="34"/>
      <c r="L9" s="37">
        <f>ROUND(I9+J9-K9,2)</f>
        <v>0</v>
      </c>
      <c r="M9" s="75">
        <v>5</v>
      </c>
      <c r="N9" s="34">
        <v>7.75</v>
      </c>
      <c r="O9" s="34">
        <v>0</v>
      </c>
      <c r="P9" s="37">
        <f>ROUND(M9+N9-O9,2)</f>
        <v>12.75</v>
      </c>
      <c r="Q9" s="33">
        <v>6</v>
      </c>
      <c r="R9" s="34">
        <v>8</v>
      </c>
      <c r="S9" s="34">
        <v>0</v>
      </c>
      <c r="T9" s="37">
        <f>ROUND(Q9+R9-S9,2)</f>
        <v>14</v>
      </c>
      <c r="U9" s="33">
        <v>6</v>
      </c>
      <c r="V9" s="34">
        <v>8.5</v>
      </c>
      <c r="W9" s="34">
        <v>0</v>
      </c>
      <c r="X9" s="37">
        <f>ROUND(U9+V9-W9,2)</f>
        <v>14.5</v>
      </c>
      <c r="Y9" s="38">
        <f>ROUND(MAX(H9,L9)+P9+T9+X9,2)</f>
        <v>56.45</v>
      </c>
      <c r="Z9" s="72">
        <f>IF(Y9=0,"-",RANK(Y9,Y$6:Y$30))</f>
        <v>4</v>
      </c>
      <c r="AB9" s="9" t="str">
        <f>CONCATENATE(B9," ",A9)</f>
        <v>Yamna Machmour</v>
      </c>
      <c r="AC9" s="19" t="s">
        <v>60</v>
      </c>
      <c r="AD9" s="40">
        <v>43730</v>
      </c>
      <c r="AE9" s="19">
        <f>Y9</f>
        <v>56.45</v>
      </c>
      <c r="AF9" s="73">
        <v>4</v>
      </c>
    </row>
    <row r="10" spans="1:32" ht="17.25" customHeight="1">
      <c r="A10" s="63" t="s">
        <v>66</v>
      </c>
      <c r="B10" s="64" t="s">
        <v>67</v>
      </c>
      <c r="C10" s="74"/>
      <c r="D10" s="66" t="s">
        <v>59</v>
      </c>
      <c r="E10" s="33">
        <v>6</v>
      </c>
      <c r="F10" s="34">
        <v>8.8</v>
      </c>
      <c r="G10" s="34">
        <v>0</v>
      </c>
      <c r="H10" s="37">
        <f>ROUND(E10+F10-G10,2)</f>
        <v>14.8</v>
      </c>
      <c r="I10" s="36"/>
      <c r="J10" s="34"/>
      <c r="K10" s="34"/>
      <c r="L10" s="37">
        <f>ROUND(I10+J10-K10,2)</f>
        <v>0</v>
      </c>
      <c r="M10" s="75">
        <v>5</v>
      </c>
      <c r="N10" s="34">
        <v>7.25</v>
      </c>
      <c r="O10" s="34">
        <v>0</v>
      </c>
      <c r="P10" s="37">
        <f>ROUND(M10+N10-O10,2)</f>
        <v>12.25</v>
      </c>
      <c r="Q10" s="33">
        <v>5</v>
      </c>
      <c r="R10" s="34">
        <v>8.4</v>
      </c>
      <c r="S10" s="34">
        <v>0</v>
      </c>
      <c r="T10" s="37">
        <f>ROUND(Q10+R10-S10,2)</f>
        <v>13.4</v>
      </c>
      <c r="U10" s="33">
        <v>6</v>
      </c>
      <c r="V10" s="34">
        <v>9.1</v>
      </c>
      <c r="W10" s="34">
        <v>0</v>
      </c>
      <c r="X10" s="37">
        <f>ROUND(U10+V10-W10,2)</f>
        <v>15.1</v>
      </c>
      <c r="Y10" s="38">
        <f>ROUND(MAX(H10,L10)+P10+T10+X10,2)</f>
        <v>55.55</v>
      </c>
      <c r="Z10" s="72">
        <f>IF(Y10=0,"-",RANK(Y10,Y$6:Y$30))</f>
        <v>5</v>
      </c>
      <c r="AB10" s="9" t="str">
        <f>CONCATENATE(B10," ",A10)</f>
        <v>Johanna Wienand</v>
      </c>
      <c r="AC10" s="19" t="s">
        <v>60</v>
      </c>
      <c r="AD10" s="40">
        <v>43730</v>
      </c>
      <c r="AE10" s="19">
        <f>Y10</f>
        <v>55.55</v>
      </c>
      <c r="AF10" s="73">
        <v>5</v>
      </c>
    </row>
    <row r="11" spans="1:32" ht="17.25" customHeight="1">
      <c r="A11" s="63" t="s">
        <v>68</v>
      </c>
      <c r="B11" s="64" t="s">
        <v>69</v>
      </c>
      <c r="C11" s="74"/>
      <c r="D11" s="64" t="s">
        <v>33</v>
      </c>
      <c r="E11" s="33">
        <v>6</v>
      </c>
      <c r="F11" s="34">
        <v>8.55</v>
      </c>
      <c r="G11" s="34">
        <v>0</v>
      </c>
      <c r="H11" s="37">
        <f>ROUND(E11+F11-G11,2)</f>
        <v>14.55</v>
      </c>
      <c r="I11" s="36"/>
      <c r="J11" s="34"/>
      <c r="K11" s="34"/>
      <c r="L11" s="37">
        <f>ROUND(I11+J11-K11,2)</f>
        <v>0</v>
      </c>
      <c r="M11" s="75">
        <v>6</v>
      </c>
      <c r="N11" s="34">
        <v>7</v>
      </c>
      <c r="O11" s="76">
        <v>0</v>
      </c>
      <c r="P11" s="37">
        <f>ROUND(M11+N11-O11,2)</f>
        <v>13</v>
      </c>
      <c r="Q11" s="33">
        <v>5</v>
      </c>
      <c r="R11" s="34">
        <v>8.15</v>
      </c>
      <c r="S11" s="34">
        <v>0</v>
      </c>
      <c r="T11" s="37">
        <f>ROUND(Q11+R11-S11,2)</f>
        <v>13.15</v>
      </c>
      <c r="U11" s="33">
        <v>6</v>
      </c>
      <c r="V11" s="76">
        <v>7.8</v>
      </c>
      <c r="W11" s="76">
        <v>0</v>
      </c>
      <c r="X11" s="37">
        <f>ROUND(U11+V11-W11,2)</f>
        <v>13.8</v>
      </c>
      <c r="Y11" s="38">
        <f>ROUND(MAX(H11,L11)+P11+T11+X11,2)</f>
        <v>54.5</v>
      </c>
      <c r="Z11" s="72">
        <f>IF(Y11=0,"-",RANK(Y11,Y$6:Y$30))</f>
        <v>6</v>
      </c>
      <c r="AA11" s="9" t="s">
        <v>29</v>
      </c>
      <c r="AB11" s="9" t="str">
        <f>CONCATENATE(B11," ",A11)</f>
        <v>Anna Peusen </v>
      </c>
      <c r="AC11" s="19" t="s">
        <v>60</v>
      </c>
      <c r="AD11" s="40">
        <v>43730</v>
      </c>
      <c r="AE11" s="19">
        <f>Y11</f>
        <v>54.5</v>
      </c>
      <c r="AF11" s="73">
        <v>6</v>
      </c>
    </row>
    <row r="12" spans="1:32" ht="17.25" customHeight="1">
      <c r="A12" s="63" t="s">
        <v>70</v>
      </c>
      <c r="B12" s="64" t="s">
        <v>71</v>
      </c>
      <c r="C12" s="74"/>
      <c r="D12" s="66" t="s">
        <v>59</v>
      </c>
      <c r="E12" s="33">
        <v>6</v>
      </c>
      <c r="F12" s="34">
        <v>8.8</v>
      </c>
      <c r="G12" s="34">
        <v>0</v>
      </c>
      <c r="H12" s="37">
        <f>ROUND(E12+F12-G12,2)</f>
        <v>14.8</v>
      </c>
      <c r="I12" s="36"/>
      <c r="J12" s="34"/>
      <c r="K12" s="34"/>
      <c r="L12" s="37">
        <f>ROUND(I12+J12-K12,2)</f>
        <v>0</v>
      </c>
      <c r="M12" s="75">
        <v>5</v>
      </c>
      <c r="N12" s="34">
        <v>6.75</v>
      </c>
      <c r="O12" s="76">
        <v>0</v>
      </c>
      <c r="P12" s="37">
        <f>ROUND(M12+N12-O12,2)</f>
        <v>11.75</v>
      </c>
      <c r="Q12" s="33">
        <v>5</v>
      </c>
      <c r="R12" s="76">
        <v>8.05</v>
      </c>
      <c r="S12" s="76">
        <v>0</v>
      </c>
      <c r="T12" s="37">
        <f>ROUND(Q12+R12-S12,2)</f>
        <v>13.05</v>
      </c>
      <c r="U12" s="33">
        <v>6</v>
      </c>
      <c r="V12" s="76">
        <v>8.6</v>
      </c>
      <c r="W12" s="76">
        <v>0</v>
      </c>
      <c r="X12" s="37">
        <f>ROUND(U12+V12-W12,2)</f>
        <v>14.6</v>
      </c>
      <c r="Y12" s="38">
        <f>ROUND(MAX(H12,L12)+P12+T12+X12,2)</f>
        <v>54.2</v>
      </c>
      <c r="Z12" s="72">
        <f>IF(Y12=0,"-",RANK(Y12,Y$6:Y$30))</f>
        <v>7</v>
      </c>
      <c r="AB12" s="9" t="str">
        <f>CONCATENATE(B12," ",A12)</f>
        <v>Valeria Meier</v>
      </c>
      <c r="AC12" s="19" t="s">
        <v>60</v>
      </c>
      <c r="AD12" s="40">
        <v>43730</v>
      </c>
      <c r="AE12" s="19">
        <f>Y12</f>
        <v>54.2</v>
      </c>
      <c r="AF12" s="73">
        <v>7</v>
      </c>
    </row>
    <row r="13" spans="1:32" ht="17.25" customHeight="1">
      <c r="A13" s="63" t="s">
        <v>72</v>
      </c>
      <c r="B13" s="64" t="s">
        <v>73</v>
      </c>
      <c r="C13" s="74"/>
      <c r="D13" s="64" t="s">
        <v>33</v>
      </c>
      <c r="E13" s="33">
        <v>6</v>
      </c>
      <c r="F13" s="34">
        <v>9</v>
      </c>
      <c r="G13" s="34">
        <v>0</v>
      </c>
      <c r="H13" s="37">
        <f>ROUND(E13+F13-G13,2)</f>
        <v>15</v>
      </c>
      <c r="I13" s="36"/>
      <c r="J13" s="34"/>
      <c r="K13" s="34"/>
      <c r="L13" s="37">
        <f>ROUND(I13+J13-K13,2)</f>
        <v>0</v>
      </c>
      <c r="M13" s="75">
        <v>4</v>
      </c>
      <c r="N13" s="34">
        <v>7.45</v>
      </c>
      <c r="O13" s="34">
        <v>0</v>
      </c>
      <c r="P13" s="37">
        <f>ROUND(M13+N13-O13,2)</f>
        <v>11.45</v>
      </c>
      <c r="Q13" s="33">
        <v>5</v>
      </c>
      <c r="R13" s="34">
        <v>8.25</v>
      </c>
      <c r="S13" s="34">
        <v>0</v>
      </c>
      <c r="T13" s="37">
        <f>ROUND(Q13+R13-S13,2)</f>
        <v>13.25</v>
      </c>
      <c r="U13" s="33">
        <v>6</v>
      </c>
      <c r="V13" s="34">
        <v>8.2</v>
      </c>
      <c r="W13" s="34">
        <v>0</v>
      </c>
      <c r="X13" s="37">
        <f>ROUND(U13+V13-W13,2)</f>
        <v>14.2</v>
      </c>
      <c r="Y13" s="38">
        <f>ROUND(MAX(H13,L13)+P13+T13+X13,2)</f>
        <v>53.9</v>
      </c>
      <c r="Z13" s="72">
        <f>IF(Y13=0,"-",RANK(Y13,Y$6:Y$30))</f>
        <v>8</v>
      </c>
      <c r="AA13" s="9">
        <v>1</v>
      </c>
      <c r="AB13" s="9" t="str">
        <f>CONCATENATE(B13," ",A13)</f>
        <v>Julie Kropp </v>
      </c>
      <c r="AC13" s="19" t="s">
        <v>60</v>
      </c>
      <c r="AD13" s="40">
        <v>43730</v>
      </c>
      <c r="AE13" s="19">
        <f>Y13</f>
        <v>53.9</v>
      </c>
      <c r="AF13" s="73">
        <v>8</v>
      </c>
    </row>
    <row r="14" spans="1:32" ht="17.25" customHeight="1">
      <c r="A14" s="63" t="s">
        <v>74</v>
      </c>
      <c r="B14" s="64" t="s">
        <v>75</v>
      </c>
      <c r="C14" s="74"/>
      <c r="D14" s="66" t="s">
        <v>59</v>
      </c>
      <c r="E14" s="33">
        <v>6</v>
      </c>
      <c r="F14" s="34">
        <v>8.8</v>
      </c>
      <c r="G14" s="34">
        <v>0</v>
      </c>
      <c r="H14" s="37">
        <f>ROUND(E14+F14-G14,2)</f>
        <v>14.8</v>
      </c>
      <c r="I14" s="36"/>
      <c r="J14" s="34"/>
      <c r="K14" s="34"/>
      <c r="L14" s="37">
        <f>ROUND(I14+J14-K14,2)</f>
        <v>0</v>
      </c>
      <c r="M14" s="75">
        <v>4.5</v>
      </c>
      <c r="N14" s="34">
        <v>6.5</v>
      </c>
      <c r="O14" s="76">
        <v>0</v>
      </c>
      <c r="P14" s="37">
        <f>ROUND(M14+N14-O14,2)</f>
        <v>11</v>
      </c>
      <c r="Q14" s="33">
        <v>5.5</v>
      </c>
      <c r="R14" s="76">
        <v>6.6</v>
      </c>
      <c r="S14" s="76">
        <v>0</v>
      </c>
      <c r="T14" s="37">
        <f>ROUND(Q14+R14-S14,2)</f>
        <v>12.1</v>
      </c>
      <c r="U14" s="33">
        <v>6</v>
      </c>
      <c r="V14" s="76">
        <v>9.3</v>
      </c>
      <c r="W14" s="76">
        <v>0</v>
      </c>
      <c r="X14" s="37">
        <f>ROUND(U14+V14-W14,2)</f>
        <v>15.3</v>
      </c>
      <c r="Y14" s="38">
        <f>ROUND(MAX(H14,L14)+P14+T14+X14,2)</f>
        <v>53.2</v>
      </c>
      <c r="Z14" s="72">
        <f>IF(Y14=0,"-",RANK(Y14,Y$6:Y$30))</f>
        <v>9</v>
      </c>
      <c r="AB14" s="9" t="str">
        <f>CONCATENATE(B14," ",A14)</f>
        <v>Libby   Jürgens</v>
      </c>
      <c r="AC14" s="19" t="s">
        <v>60</v>
      </c>
      <c r="AD14" s="40">
        <v>43730</v>
      </c>
      <c r="AE14" s="19">
        <f>Y14</f>
        <v>53.2</v>
      </c>
      <c r="AF14" s="73">
        <v>9</v>
      </c>
    </row>
    <row r="15" spans="1:32" ht="17.25" customHeight="1">
      <c r="A15" s="63" t="s">
        <v>76</v>
      </c>
      <c r="B15" s="64" t="s">
        <v>77</v>
      </c>
      <c r="C15" s="74"/>
      <c r="D15" s="66" t="s">
        <v>59</v>
      </c>
      <c r="E15" s="33">
        <v>5</v>
      </c>
      <c r="F15" s="34">
        <v>8.75</v>
      </c>
      <c r="G15" s="34">
        <v>0</v>
      </c>
      <c r="H15" s="37">
        <f>ROUND(E15+F15-G15,2)</f>
        <v>13.75</v>
      </c>
      <c r="I15" s="36"/>
      <c r="J15" s="34"/>
      <c r="K15" s="34"/>
      <c r="L15" s="37">
        <f>ROUND(I15+J15-K15,2)</f>
        <v>0</v>
      </c>
      <c r="M15" s="75">
        <v>5</v>
      </c>
      <c r="N15" s="34">
        <v>8.35</v>
      </c>
      <c r="O15" s="34">
        <v>0</v>
      </c>
      <c r="P15" s="37">
        <f>ROUND(M15+N15-O15,2)</f>
        <v>13.35</v>
      </c>
      <c r="Q15" s="33">
        <v>3.5</v>
      </c>
      <c r="R15" s="34">
        <v>7.9</v>
      </c>
      <c r="S15" s="34">
        <v>0</v>
      </c>
      <c r="T15" s="37">
        <f>ROUND(Q15+R15-S15,2)</f>
        <v>11.4</v>
      </c>
      <c r="U15" s="33">
        <v>6</v>
      </c>
      <c r="V15" s="34">
        <v>8.6</v>
      </c>
      <c r="W15" s="34">
        <v>0</v>
      </c>
      <c r="X15" s="37">
        <f>ROUND(U15+V15-W15,2)</f>
        <v>14.6</v>
      </c>
      <c r="Y15" s="38">
        <f>ROUND(MAX(H15,L15)+P15+T15+X15,2)</f>
        <v>53.1</v>
      </c>
      <c r="Z15" s="72">
        <f>IF(Y15=0,"-",RANK(Y15,Y$6:Y$30))</f>
        <v>10</v>
      </c>
      <c r="AB15" s="9" t="str">
        <f>CONCATENATE(B15," ",A15)</f>
        <v>Raya Mermetas</v>
      </c>
      <c r="AC15" s="19" t="s">
        <v>60</v>
      </c>
      <c r="AD15" s="40">
        <v>43730</v>
      </c>
      <c r="AE15" s="19">
        <f>Y15</f>
        <v>53.1</v>
      </c>
      <c r="AF15" s="73">
        <v>10</v>
      </c>
    </row>
    <row r="16" spans="1:32" ht="17.25" customHeight="1">
      <c r="A16" s="77" t="s">
        <v>78</v>
      </c>
      <c r="B16" s="78" t="s">
        <v>63</v>
      </c>
      <c r="C16" s="74"/>
      <c r="D16" s="64" t="s">
        <v>33</v>
      </c>
      <c r="E16" s="33">
        <v>6</v>
      </c>
      <c r="F16" s="34">
        <v>8.7</v>
      </c>
      <c r="G16" s="34">
        <v>0</v>
      </c>
      <c r="H16" s="37">
        <f>ROUND(E16+F16-G16,2)</f>
        <v>14.7</v>
      </c>
      <c r="I16" s="36"/>
      <c r="J16" s="34"/>
      <c r="K16" s="34"/>
      <c r="L16" s="37">
        <f>ROUND(I16+J16-K16,2)</f>
        <v>0</v>
      </c>
      <c r="M16" s="75">
        <v>5</v>
      </c>
      <c r="N16" s="34">
        <v>7.9</v>
      </c>
      <c r="O16" s="76">
        <v>0</v>
      </c>
      <c r="P16" s="37">
        <f>ROUND(M16+N16-O16,2)</f>
        <v>12.9</v>
      </c>
      <c r="Q16" s="33">
        <v>5</v>
      </c>
      <c r="R16" s="34">
        <v>7.25</v>
      </c>
      <c r="S16" s="34">
        <v>0</v>
      </c>
      <c r="T16" s="37">
        <f>ROUND(Q16+R16-S16,2)</f>
        <v>12.25</v>
      </c>
      <c r="U16" s="33">
        <v>6</v>
      </c>
      <c r="V16" s="76">
        <v>7.1</v>
      </c>
      <c r="W16" s="76">
        <v>0</v>
      </c>
      <c r="X16" s="37">
        <f>ROUND(U16+V16-W16,2)</f>
        <v>13.1</v>
      </c>
      <c r="Y16" s="38">
        <f>ROUND(MAX(H16,L16)+P16+T16+X16,2)</f>
        <v>52.95</v>
      </c>
      <c r="Z16" s="72">
        <f>IF(Y16=0,"-",RANK(Y16,Y$6:Y$30))</f>
        <v>11</v>
      </c>
      <c r="AA16" s="9" t="s">
        <v>29</v>
      </c>
      <c r="AB16" s="9" t="str">
        <f>CONCATENATE(B16," ",A16)</f>
        <v>Isabella Gatzweiler </v>
      </c>
      <c r="AC16" s="19" t="s">
        <v>60</v>
      </c>
      <c r="AD16" s="40">
        <v>43730</v>
      </c>
      <c r="AE16" s="19">
        <f>Y16</f>
        <v>52.95</v>
      </c>
      <c r="AF16" s="73">
        <v>11</v>
      </c>
    </row>
    <row r="17" spans="1:32" ht="17.25" customHeight="1">
      <c r="A17" s="63" t="s">
        <v>79</v>
      </c>
      <c r="B17" s="64" t="s">
        <v>80</v>
      </c>
      <c r="C17" s="74"/>
      <c r="D17" s="64" t="s">
        <v>33</v>
      </c>
      <c r="E17" s="33">
        <v>6</v>
      </c>
      <c r="F17" s="34">
        <v>7.85</v>
      </c>
      <c r="G17" s="34">
        <v>0</v>
      </c>
      <c r="H17" s="37">
        <f>ROUND(E17+F17-G17,2)</f>
        <v>13.85</v>
      </c>
      <c r="I17" s="36"/>
      <c r="J17" s="34"/>
      <c r="K17" s="34"/>
      <c r="L17" s="37">
        <f>ROUND(I17+J17-K17,2)</f>
        <v>0</v>
      </c>
      <c r="M17" s="75">
        <v>4</v>
      </c>
      <c r="N17" s="34">
        <v>6.9</v>
      </c>
      <c r="O17" s="34">
        <v>0</v>
      </c>
      <c r="P17" s="37">
        <f>ROUND(M17+N17-O17,2)</f>
        <v>10.9</v>
      </c>
      <c r="Q17" s="33">
        <v>5</v>
      </c>
      <c r="R17" s="34">
        <v>8.35</v>
      </c>
      <c r="S17" s="34">
        <v>0</v>
      </c>
      <c r="T17" s="37">
        <f>ROUND(Q17+R17-S17,2)</f>
        <v>13.35</v>
      </c>
      <c r="U17" s="33">
        <v>6</v>
      </c>
      <c r="V17" s="34">
        <v>8.8</v>
      </c>
      <c r="W17" s="34">
        <v>0</v>
      </c>
      <c r="X17" s="37">
        <f>ROUND(U17+V17-W17,2)</f>
        <v>14.8</v>
      </c>
      <c r="Y17" s="38">
        <f>ROUND(MAX(H17,L17)+P17+T17+X17,2)</f>
        <v>52.9</v>
      </c>
      <c r="Z17" s="72">
        <f>IF(Y17=0,"-",RANK(Y17,Y$6:Y$30))</f>
        <v>12</v>
      </c>
      <c r="AA17" s="9" t="s">
        <v>29</v>
      </c>
      <c r="AB17" s="9" t="str">
        <f>CONCATENATE(B17," ",A17)</f>
        <v>Chiara Hagensieker </v>
      </c>
      <c r="AC17" s="19" t="s">
        <v>60</v>
      </c>
      <c r="AD17" s="40">
        <v>43730</v>
      </c>
      <c r="AE17" s="19">
        <f>Y17</f>
        <v>52.9</v>
      </c>
      <c r="AF17" s="73">
        <v>12</v>
      </c>
    </row>
    <row r="18" spans="1:32" ht="17.25" customHeight="1">
      <c r="A18" s="63" t="s">
        <v>81</v>
      </c>
      <c r="B18" s="64" t="s">
        <v>82</v>
      </c>
      <c r="C18" s="74"/>
      <c r="D18" s="66" t="s">
        <v>59</v>
      </c>
      <c r="E18" s="79">
        <v>5</v>
      </c>
      <c r="F18" s="48">
        <v>8.85</v>
      </c>
      <c r="G18" s="48">
        <v>0</v>
      </c>
      <c r="H18" s="80">
        <f>ROUND(E18+F18-G18,2)</f>
        <v>13.85</v>
      </c>
      <c r="I18" s="47"/>
      <c r="J18" s="48"/>
      <c r="K18" s="48"/>
      <c r="L18" s="80">
        <f>ROUND(I18+J18-K18,2)</f>
        <v>0</v>
      </c>
      <c r="M18" s="81">
        <v>5</v>
      </c>
      <c r="N18" s="48">
        <v>6.5</v>
      </c>
      <c r="O18" s="48">
        <v>0</v>
      </c>
      <c r="P18" s="80">
        <f>ROUND(M18+N18-O18,2)</f>
        <v>11.5</v>
      </c>
      <c r="Q18" s="79">
        <v>4.5</v>
      </c>
      <c r="R18" s="48">
        <v>8.3</v>
      </c>
      <c r="S18" s="48">
        <v>0</v>
      </c>
      <c r="T18" s="80">
        <f>ROUND(Q18+R18-S18,2)</f>
        <v>12.8</v>
      </c>
      <c r="U18" s="79">
        <v>6</v>
      </c>
      <c r="V18" s="48">
        <v>7.8</v>
      </c>
      <c r="W18" s="48">
        <v>0</v>
      </c>
      <c r="X18" s="80">
        <f>ROUND(U18+V18-W18,2)</f>
        <v>13.8</v>
      </c>
      <c r="Y18" s="82">
        <f>ROUND(MAX(H18,L18)+P18+T18+X18,2)</f>
        <v>51.95</v>
      </c>
      <c r="Z18" s="72">
        <f>IF(Y18=0,"-",RANK(Y18,Y$6:Y$30))</f>
        <v>13</v>
      </c>
      <c r="AB18" s="9" t="str">
        <f>CONCATENATE(B18," ",A18)</f>
        <v>Sarah Vogel</v>
      </c>
      <c r="AC18" s="19" t="s">
        <v>60</v>
      </c>
      <c r="AD18" s="40">
        <v>43730</v>
      </c>
      <c r="AE18" s="19">
        <f>Y18</f>
        <v>51.95</v>
      </c>
      <c r="AF18" s="73">
        <v>13</v>
      </c>
    </row>
    <row r="19" spans="1:32" ht="17.25" customHeight="1">
      <c r="A19" s="63" t="s">
        <v>83</v>
      </c>
      <c r="B19" s="64" t="s">
        <v>84</v>
      </c>
      <c r="C19" s="74"/>
      <c r="D19" s="64" t="s">
        <v>33</v>
      </c>
      <c r="E19" s="33">
        <v>5</v>
      </c>
      <c r="F19" s="34">
        <v>8.65</v>
      </c>
      <c r="G19" s="34">
        <v>0</v>
      </c>
      <c r="H19" s="37">
        <f>ROUND(E19+F19-G19,2)</f>
        <v>13.65</v>
      </c>
      <c r="I19" s="36"/>
      <c r="J19" s="34"/>
      <c r="K19" s="34"/>
      <c r="L19" s="37">
        <f>ROUND(I19+J19-K19,2)</f>
        <v>0</v>
      </c>
      <c r="M19" s="75">
        <v>5</v>
      </c>
      <c r="N19" s="34">
        <v>8.35</v>
      </c>
      <c r="O19" s="34">
        <v>0</v>
      </c>
      <c r="P19" s="80">
        <f>ROUND(M19+N19-O19,2)</f>
        <v>13.35</v>
      </c>
      <c r="Q19" s="33">
        <v>3.2</v>
      </c>
      <c r="R19" s="34">
        <v>7.95</v>
      </c>
      <c r="S19" s="34">
        <v>0</v>
      </c>
      <c r="T19" s="37">
        <f>ROUND(Q19+R19-S19,2)</f>
        <v>11.15</v>
      </c>
      <c r="U19" s="33">
        <v>6</v>
      </c>
      <c r="V19" s="34">
        <v>7.5</v>
      </c>
      <c r="W19" s="34">
        <v>0</v>
      </c>
      <c r="X19" s="37">
        <f>ROUND(U19+V19-W19,2)</f>
        <v>13.5</v>
      </c>
      <c r="Y19" s="38">
        <f>ROUND(MAX(H19,L19)+P19+T19+X19,2)</f>
        <v>51.65</v>
      </c>
      <c r="Z19" s="72">
        <f>IF(Y19=0,"-",RANK(Y19,Y$6:Y$30))</f>
        <v>14</v>
      </c>
      <c r="AB19" s="9" t="str">
        <f>CONCATENATE(B19," ",A19)</f>
        <v>Julia Kegel </v>
      </c>
      <c r="AC19" s="19" t="s">
        <v>60</v>
      </c>
      <c r="AD19" s="40">
        <v>43730</v>
      </c>
      <c r="AE19" s="19">
        <f>Y19</f>
        <v>51.65</v>
      </c>
      <c r="AF19" s="73">
        <v>14</v>
      </c>
    </row>
    <row r="20" spans="1:32" ht="17.25" customHeight="1">
      <c r="A20" s="63" t="s">
        <v>85</v>
      </c>
      <c r="B20" s="64" t="s">
        <v>86</v>
      </c>
      <c r="C20" s="74"/>
      <c r="D20" s="64" t="s">
        <v>33</v>
      </c>
      <c r="E20" s="33">
        <v>5</v>
      </c>
      <c r="F20" s="34">
        <v>8.05</v>
      </c>
      <c r="G20" s="34">
        <v>0</v>
      </c>
      <c r="H20" s="37">
        <f>ROUND(E20+F20-G20,2)</f>
        <v>13.05</v>
      </c>
      <c r="I20" s="36"/>
      <c r="J20" s="34"/>
      <c r="K20" s="34"/>
      <c r="L20" s="37">
        <f>ROUND(I20+J20-K20,2)</f>
        <v>0</v>
      </c>
      <c r="M20" s="75">
        <v>4</v>
      </c>
      <c r="N20" s="34">
        <v>7.4</v>
      </c>
      <c r="O20" s="34">
        <v>0</v>
      </c>
      <c r="P20" s="80">
        <f>ROUND(M20+N20-O20,2)</f>
        <v>11.4</v>
      </c>
      <c r="Q20" s="33">
        <v>5</v>
      </c>
      <c r="R20" s="34">
        <v>8</v>
      </c>
      <c r="S20" s="34">
        <v>0</v>
      </c>
      <c r="T20" s="37">
        <f>ROUND(Q20+R20-S20,2)</f>
        <v>13</v>
      </c>
      <c r="U20" s="33">
        <v>6</v>
      </c>
      <c r="V20" s="34">
        <v>8</v>
      </c>
      <c r="W20" s="34">
        <v>0</v>
      </c>
      <c r="X20" s="37">
        <f>ROUND(U20+V20-W20,2)</f>
        <v>14</v>
      </c>
      <c r="Y20" s="38">
        <f>ROUND(MAX(H20,L20)+P20+T20+X20,2)</f>
        <v>51.45</v>
      </c>
      <c r="Z20" s="72">
        <f>IF(Y20=0,"-",RANK(Y20,Y$6:Y$30))</f>
        <v>15</v>
      </c>
      <c r="AA20" s="9" t="s">
        <v>29</v>
      </c>
      <c r="AB20" s="9" t="str">
        <f>CONCATENATE(B20," ",A20)</f>
        <v>Marie Lehner </v>
      </c>
      <c r="AC20" s="19" t="s">
        <v>60</v>
      </c>
      <c r="AD20" s="40">
        <v>43730</v>
      </c>
      <c r="AE20" s="19">
        <f>Y20</f>
        <v>51.45</v>
      </c>
      <c r="AF20" s="73">
        <v>15</v>
      </c>
    </row>
    <row r="21" spans="1:32" ht="17.25" customHeight="1">
      <c r="A21" s="63" t="s">
        <v>87</v>
      </c>
      <c r="B21" s="64" t="s">
        <v>88</v>
      </c>
      <c r="C21" s="74"/>
      <c r="D21" s="64" t="s">
        <v>33</v>
      </c>
      <c r="E21" s="33">
        <v>5</v>
      </c>
      <c r="F21" s="34">
        <v>8.5</v>
      </c>
      <c r="G21" s="34">
        <v>0</v>
      </c>
      <c r="H21" s="37">
        <f>ROUND(E21+F21-G21,2)</f>
        <v>13.5</v>
      </c>
      <c r="I21" s="36"/>
      <c r="J21" s="34"/>
      <c r="K21" s="34"/>
      <c r="L21" s="37">
        <f>ROUND(I21+J21-K21,2)</f>
        <v>0</v>
      </c>
      <c r="M21" s="75">
        <v>2.5</v>
      </c>
      <c r="N21" s="34">
        <v>7.15</v>
      </c>
      <c r="O21" s="34">
        <v>0</v>
      </c>
      <c r="P21" s="80">
        <f>ROUND(M21+N21-O21,2)</f>
        <v>9.65</v>
      </c>
      <c r="Q21" s="33">
        <v>4</v>
      </c>
      <c r="R21" s="34">
        <v>8.6</v>
      </c>
      <c r="S21" s="34">
        <v>0</v>
      </c>
      <c r="T21" s="37">
        <f>ROUND(Q21+R21-S21,2)</f>
        <v>12.6</v>
      </c>
      <c r="U21" s="33">
        <v>6</v>
      </c>
      <c r="V21" s="34">
        <v>7.7</v>
      </c>
      <c r="W21" s="34">
        <v>0</v>
      </c>
      <c r="X21" s="37">
        <f>ROUND(U21+V21-W21,2)</f>
        <v>13.7</v>
      </c>
      <c r="Y21" s="38">
        <f>ROUND(MAX(H21,L21)+P21+T21+X21,2)</f>
        <v>49.45</v>
      </c>
      <c r="Z21" s="72">
        <f>IF(Y21=0,"-",RANK(Y21,Y$6:Y$30))</f>
        <v>16</v>
      </c>
      <c r="AA21" s="9" t="s">
        <v>29</v>
      </c>
      <c r="AB21" s="9" t="str">
        <f>CONCATENATE(B21," ",A21)</f>
        <v>Olivia Reichardt </v>
      </c>
      <c r="AC21" s="19" t="s">
        <v>60</v>
      </c>
      <c r="AD21" s="40">
        <v>43730</v>
      </c>
      <c r="AE21" s="19">
        <f>Y21</f>
        <v>49.45</v>
      </c>
      <c r="AF21" s="73">
        <v>16</v>
      </c>
    </row>
    <row r="22" spans="1:32" ht="17.25" customHeight="1">
      <c r="A22" s="63" t="s">
        <v>89</v>
      </c>
      <c r="B22" s="64" t="s">
        <v>90</v>
      </c>
      <c r="C22" s="74"/>
      <c r="D22" s="64" t="s">
        <v>33</v>
      </c>
      <c r="E22" s="33">
        <v>5</v>
      </c>
      <c r="F22" s="34">
        <v>8.8</v>
      </c>
      <c r="G22" s="34">
        <v>0</v>
      </c>
      <c r="H22" s="37">
        <f>ROUND(E22+F22-G22,2)</f>
        <v>13.8</v>
      </c>
      <c r="I22" s="36"/>
      <c r="J22" s="34"/>
      <c r="K22" s="34"/>
      <c r="L22" s="37">
        <f>ROUND(I22+J22-K22,2)</f>
        <v>0</v>
      </c>
      <c r="M22" s="75">
        <v>2.5</v>
      </c>
      <c r="N22" s="34">
        <v>7.7</v>
      </c>
      <c r="O22" s="34">
        <v>0</v>
      </c>
      <c r="P22" s="80">
        <f>ROUND(M22+N22-O22,2)</f>
        <v>10.2</v>
      </c>
      <c r="Q22" s="33">
        <v>4</v>
      </c>
      <c r="R22" s="34">
        <v>7</v>
      </c>
      <c r="S22" s="34">
        <v>0</v>
      </c>
      <c r="T22" s="37">
        <f>ROUND(Q22+R22-S22,2)</f>
        <v>11</v>
      </c>
      <c r="U22" s="33">
        <v>6</v>
      </c>
      <c r="V22" s="34">
        <v>6.8</v>
      </c>
      <c r="W22" s="34">
        <v>0</v>
      </c>
      <c r="X22" s="37">
        <f>ROUND(U22+V22-W22,2)</f>
        <v>12.8</v>
      </c>
      <c r="Y22" s="38">
        <f>ROUND(MAX(H22,L22)+P22+T22+X22,2)</f>
        <v>47.8</v>
      </c>
      <c r="Z22" s="72">
        <f>IF(Y22=0,"-",RANK(Y22,Y$6:Y$30))</f>
        <v>17</v>
      </c>
      <c r="AA22" s="9" t="s">
        <v>29</v>
      </c>
      <c r="AB22" s="9" t="str">
        <f>CONCATENATE(B22," ",A22)</f>
        <v>Victoria Timme </v>
      </c>
      <c r="AC22" s="19" t="s">
        <v>60</v>
      </c>
      <c r="AD22" s="40">
        <v>43730</v>
      </c>
      <c r="AE22" s="19">
        <f>Y22</f>
        <v>47.8</v>
      </c>
      <c r="AF22" s="73">
        <v>17</v>
      </c>
    </row>
    <row r="23" spans="1:32" ht="17.25" customHeight="1">
      <c r="A23" s="63" t="s">
        <v>91</v>
      </c>
      <c r="B23" s="64" t="s">
        <v>92</v>
      </c>
      <c r="C23" s="65"/>
      <c r="D23" s="64" t="s">
        <v>33</v>
      </c>
      <c r="E23" s="33">
        <v>4</v>
      </c>
      <c r="F23" s="34">
        <v>9</v>
      </c>
      <c r="G23" s="34">
        <v>0</v>
      </c>
      <c r="H23" s="37">
        <f>ROUND(E23+F23-G23,2)</f>
        <v>13</v>
      </c>
      <c r="I23" s="36"/>
      <c r="J23" s="34"/>
      <c r="K23" s="34"/>
      <c r="L23" s="37">
        <f>ROUND(I23+J23-K23,2)</f>
        <v>0</v>
      </c>
      <c r="M23" s="75">
        <v>3</v>
      </c>
      <c r="N23" s="34">
        <v>7.15</v>
      </c>
      <c r="O23" s="34">
        <v>0</v>
      </c>
      <c r="P23" s="80">
        <f>ROUND(M23+N23-O23,2)</f>
        <v>10.15</v>
      </c>
      <c r="Q23" s="33">
        <v>4</v>
      </c>
      <c r="R23" s="34">
        <v>8.4</v>
      </c>
      <c r="S23" s="34">
        <v>0</v>
      </c>
      <c r="T23" s="37">
        <f>ROUND(Q23+R23-S23,2)</f>
        <v>12.4</v>
      </c>
      <c r="U23" s="33">
        <v>4</v>
      </c>
      <c r="V23" s="34">
        <v>8.1</v>
      </c>
      <c r="W23" s="34">
        <v>0</v>
      </c>
      <c r="X23" s="37">
        <f>ROUND(U23+V23-W23,2)</f>
        <v>12.1</v>
      </c>
      <c r="Y23" s="38">
        <f>ROUND(MAX(H23,L23)+P23+T23+X23,2)</f>
        <v>47.65</v>
      </c>
      <c r="Z23" s="72">
        <f>IF(Y23=0,"-",RANK(Y23,Y$6:Y$30))</f>
        <v>18</v>
      </c>
      <c r="AA23" s="9" t="s">
        <v>29</v>
      </c>
      <c r="AB23" s="9" t="str">
        <f>CONCATENATE(B23," ",A23)</f>
        <v>Miriam Büllmann </v>
      </c>
      <c r="AC23" s="19" t="s">
        <v>60</v>
      </c>
      <c r="AD23" s="40">
        <v>43730</v>
      </c>
      <c r="AE23" s="19">
        <f>Y23</f>
        <v>47.65</v>
      </c>
      <c r="AF23" s="73">
        <v>18</v>
      </c>
    </row>
    <row r="24" spans="1:32" ht="17.25" customHeight="1">
      <c r="A24" s="83" t="s">
        <v>93</v>
      </c>
      <c r="B24" s="84" t="s">
        <v>61</v>
      </c>
      <c r="C24" s="85"/>
      <c r="D24" s="86" t="s">
        <v>59</v>
      </c>
      <c r="E24" s="55"/>
      <c r="F24" s="56"/>
      <c r="G24" s="56"/>
      <c r="H24" s="59">
        <f>ROUND(E24+F24-G24,2)</f>
        <v>0</v>
      </c>
      <c r="I24" s="58"/>
      <c r="J24" s="56"/>
      <c r="K24" s="56"/>
      <c r="L24" s="59">
        <f>ROUND(I24+J24-K24,2)</f>
        <v>0</v>
      </c>
      <c r="M24" s="87"/>
      <c r="N24" s="56"/>
      <c r="O24" s="88">
        <v>0</v>
      </c>
      <c r="P24" s="89">
        <f>ROUND(M24+N24-O24,2)</f>
        <v>0</v>
      </c>
      <c r="Q24" s="55"/>
      <c r="R24" s="88"/>
      <c r="S24" s="88"/>
      <c r="T24" s="59">
        <f>ROUND(Q24+R24-S24,2)</f>
        <v>0</v>
      </c>
      <c r="U24" s="55"/>
      <c r="V24" s="88"/>
      <c r="W24" s="88"/>
      <c r="X24" s="59">
        <f>ROUND(U24+V24-W24,2)</f>
        <v>0</v>
      </c>
      <c r="Y24" s="60">
        <f>ROUND(MAX(H24,L24)+P24+T24+X24,2)</f>
        <v>0</v>
      </c>
      <c r="Z24" s="90" t="str">
        <f>IF(Y24=0,"-",RANK(Y24,Y$6:Y$30))</f>
        <v>-</v>
      </c>
      <c r="AB24" s="9" t="str">
        <f>CONCATENATE(B24," ",A24)</f>
        <v>Sophie Naschar   </v>
      </c>
      <c r="AC24" s="19" t="s">
        <v>60</v>
      </c>
      <c r="AD24" s="40">
        <v>43730</v>
      </c>
      <c r="AE24" s="19">
        <f>Y24</f>
        <v>0</v>
      </c>
      <c r="AF24" s="73" t="str">
        <f>Z24</f>
        <v>-</v>
      </c>
    </row>
    <row r="25" spans="1:32" ht="17.25" customHeight="1">
      <c r="A25" s="83" t="s">
        <v>94</v>
      </c>
      <c r="B25" s="84" t="s">
        <v>95</v>
      </c>
      <c r="C25" s="85"/>
      <c r="D25" s="86" t="s">
        <v>59</v>
      </c>
      <c r="E25" s="55"/>
      <c r="F25" s="56"/>
      <c r="G25" s="56"/>
      <c r="H25" s="59">
        <f>ROUND(E25+F25-G25,2)</f>
        <v>0</v>
      </c>
      <c r="I25" s="58"/>
      <c r="J25" s="56"/>
      <c r="K25" s="56"/>
      <c r="L25" s="59">
        <f>ROUND(I25+J25-K25,2)</f>
        <v>0</v>
      </c>
      <c r="M25" s="87"/>
      <c r="N25" s="56"/>
      <c r="O25" s="88">
        <v>0</v>
      </c>
      <c r="P25" s="89">
        <f>ROUND(M25+N25-O25,2)</f>
        <v>0</v>
      </c>
      <c r="Q25" s="55"/>
      <c r="R25" s="88"/>
      <c r="S25" s="88"/>
      <c r="T25" s="59">
        <f>ROUND(Q25+R25-S25,2)</f>
        <v>0</v>
      </c>
      <c r="U25" s="55"/>
      <c r="V25" s="88"/>
      <c r="W25" s="88"/>
      <c r="X25" s="59">
        <f>ROUND(U25+V25-W25,2)</f>
        <v>0</v>
      </c>
      <c r="Y25" s="60">
        <f>ROUND(MAX(H25,L25)+P25+T25+X25,2)</f>
        <v>0</v>
      </c>
      <c r="Z25" s="90" t="str">
        <f>IF(Y25=0,"-",RANK(Y25,Y$6:Y$30))</f>
        <v>-</v>
      </c>
      <c r="AB25" s="9" t="str">
        <f>CONCATENATE(B25," ",A25)</f>
        <v>Diana Zinetullina                </v>
      </c>
      <c r="AC25" s="19" t="s">
        <v>60</v>
      </c>
      <c r="AD25" s="40">
        <v>43730</v>
      </c>
      <c r="AE25" s="19">
        <f>Y25</f>
        <v>0</v>
      </c>
      <c r="AF25" s="73" t="str">
        <f>Z25</f>
        <v>-</v>
      </c>
    </row>
    <row r="26" spans="1:32" ht="17.25" customHeight="1">
      <c r="A26" s="83" t="s">
        <v>96</v>
      </c>
      <c r="B26" s="91" t="s">
        <v>41</v>
      </c>
      <c r="C26" s="85"/>
      <c r="D26" s="84" t="s">
        <v>33</v>
      </c>
      <c r="E26" s="55"/>
      <c r="F26" s="56"/>
      <c r="G26" s="56"/>
      <c r="H26" s="59"/>
      <c r="I26" s="58"/>
      <c r="J26" s="56"/>
      <c r="K26" s="56"/>
      <c r="L26" s="59"/>
      <c r="M26" s="87"/>
      <c r="N26" s="56"/>
      <c r="O26" s="56"/>
      <c r="P26" s="89"/>
      <c r="Q26" s="55"/>
      <c r="R26" s="56"/>
      <c r="S26" s="56"/>
      <c r="T26" s="59"/>
      <c r="U26" s="55"/>
      <c r="V26" s="56"/>
      <c r="W26" s="56"/>
      <c r="X26" s="59"/>
      <c r="Y26" s="60"/>
      <c r="Z26" s="90"/>
      <c r="AB26" s="9" t="str">
        <f>CONCATENATE(B26," ",A26)</f>
        <v>Mathilda Krzysztyniak </v>
      </c>
      <c r="AC26" s="19" t="s">
        <v>60</v>
      </c>
      <c r="AD26" s="40">
        <v>43730</v>
      </c>
      <c r="AE26" s="19">
        <f>Y26</f>
        <v>0</v>
      </c>
      <c r="AF26" s="73">
        <f>Z26</f>
        <v>0</v>
      </c>
    </row>
    <row r="27" spans="1:29" ht="17.25" customHeight="1">
      <c r="A27" s="63" t="s">
        <v>29</v>
      </c>
      <c r="B27" s="64"/>
      <c r="C27" s="74"/>
      <c r="D27" s="92"/>
      <c r="E27" s="33"/>
      <c r="F27" s="34"/>
      <c r="G27" s="34"/>
      <c r="H27" s="37">
        <f>ROUND(E27+F27-G27,2)</f>
        <v>0</v>
      </c>
      <c r="I27" s="36"/>
      <c r="J27" s="34"/>
      <c r="K27" s="34"/>
      <c r="L27" s="37">
        <f>ROUND(I27+J27-K27,2)</f>
        <v>0</v>
      </c>
      <c r="M27" s="75"/>
      <c r="N27" s="34"/>
      <c r="O27" s="34"/>
      <c r="P27" s="80">
        <f>ROUND(M27+N27-O27,2)</f>
        <v>0</v>
      </c>
      <c r="Q27" s="33"/>
      <c r="R27" s="34"/>
      <c r="S27" s="34"/>
      <c r="T27" s="37">
        <f>ROUND(Q27+R27-S27,2)</f>
        <v>0</v>
      </c>
      <c r="U27" s="33"/>
      <c r="V27" s="34"/>
      <c r="W27" s="34"/>
      <c r="X27" s="37">
        <f>ROUND(U27+V27-W27,2)</f>
        <v>0</v>
      </c>
      <c r="Y27" s="38">
        <f>ROUND(MAX(H27,L27)+P27+T27+X27,2)</f>
        <v>0</v>
      </c>
      <c r="Z27" s="72" t="str">
        <f>IF(Y27=0,"-",RANK(Y27,Y$6:Y$30))</f>
        <v>-</v>
      </c>
      <c r="AB27" s="9" t="str">
        <f>CONCATENATE(B27," ",A27)</f>
        <v>  </v>
      </c>
      <c r="AC27" s="19" t="s">
        <v>29</v>
      </c>
    </row>
    <row r="28" spans="1:29" ht="17.25" customHeight="1">
      <c r="A28" s="63" t="s">
        <v>29</v>
      </c>
      <c r="B28" s="64"/>
      <c r="C28" s="74"/>
      <c r="D28" s="93"/>
      <c r="E28" s="33"/>
      <c r="F28" s="34"/>
      <c r="G28" s="34"/>
      <c r="H28" s="37">
        <f>ROUND(E28+F28-G28,2)</f>
        <v>0</v>
      </c>
      <c r="I28" s="36"/>
      <c r="J28" s="34"/>
      <c r="K28" s="34"/>
      <c r="L28" s="37">
        <f>ROUND(I28+J28-K28,2)</f>
        <v>0</v>
      </c>
      <c r="M28" s="75"/>
      <c r="N28" s="34"/>
      <c r="O28" s="76"/>
      <c r="P28" s="80">
        <f>ROUND(M28+N28-O28,2)</f>
        <v>0</v>
      </c>
      <c r="Q28" s="33"/>
      <c r="R28" s="76"/>
      <c r="S28" s="76"/>
      <c r="T28" s="37">
        <f>ROUND(Q28+R28-S28,2)</f>
        <v>0</v>
      </c>
      <c r="U28" s="33"/>
      <c r="V28" s="76"/>
      <c r="W28" s="76"/>
      <c r="X28" s="37">
        <f>ROUND(U28+V28-W28,2)</f>
        <v>0</v>
      </c>
      <c r="Y28" s="38">
        <f>ROUND(MAX(H28,L28)+P28+T28+X28,2)</f>
        <v>0</v>
      </c>
      <c r="Z28" s="72" t="str">
        <f>IF(Y28=0,"-",RANK(Y28,Y$6:Y$30))</f>
        <v>-</v>
      </c>
      <c r="AB28" s="9" t="str">
        <f>CONCATENATE(B28," ",A28)</f>
        <v>  </v>
      </c>
      <c r="AC28" s="19" t="s">
        <v>29</v>
      </c>
    </row>
    <row r="29" spans="1:29" ht="17.25" customHeight="1">
      <c r="A29" s="94" t="s">
        <v>29</v>
      </c>
      <c r="B29" s="64"/>
      <c r="C29" s="74"/>
      <c r="D29" s="93"/>
      <c r="E29" s="33"/>
      <c r="F29" s="34"/>
      <c r="G29" s="34"/>
      <c r="H29" s="37">
        <f>ROUND(E29+F29-G29,2)</f>
        <v>0</v>
      </c>
      <c r="I29" s="36"/>
      <c r="J29" s="34"/>
      <c r="K29" s="34"/>
      <c r="L29" s="37">
        <f>ROUND(I29+J29-K29,2)</f>
        <v>0</v>
      </c>
      <c r="M29" s="75"/>
      <c r="N29" s="34"/>
      <c r="O29" s="76"/>
      <c r="P29" s="80">
        <f>ROUND(M29+N29-O29,2)</f>
        <v>0</v>
      </c>
      <c r="Q29" s="33"/>
      <c r="R29" s="76"/>
      <c r="S29" s="76"/>
      <c r="T29" s="37">
        <f>ROUND(Q29+R29-S29,2)</f>
        <v>0</v>
      </c>
      <c r="U29" s="33"/>
      <c r="V29" s="76"/>
      <c r="W29" s="76"/>
      <c r="X29" s="37">
        <f>ROUND(U29+V29-W29,2)</f>
        <v>0</v>
      </c>
      <c r="Y29" s="38">
        <f>ROUND(MAX(H29,L29)+P29+T29+X29,2)</f>
        <v>0</v>
      </c>
      <c r="Z29" s="72" t="str">
        <f>IF(Y29=0,"-",RANK(Y29,Y$6:Y$30))</f>
        <v>-</v>
      </c>
      <c r="AB29" s="9" t="str">
        <f>CONCATENATE(B29," ",A29)</f>
        <v>  </v>
      </c>
      <c r="AC29" s="19" t="s">
        <v>29</v>
      </c>
    </row>
    <row r="30" spans="1:29" ht="17.25" customHeight="1">
      <c r="A30" s="63" t="s">
        <v>29</v>
      </c>
      <c r="B30" s="64"/>
      <c r="C30" s="74"/>
      <c r="D30" s="93"/>
      <c r="E30" s="79"/>
      <c r="F30" s="48"/>
      <c r="G30" s="48"/>
      <c r="H30" s="80">
        <f>ROUND(E30+F30-G30,2)</f>
        <v>0</v>
      </c>
      <c r="I30" s="47"/>
      <c r="J30" s="48"/>
      <c r="K30" s="48"/>
      <c r="L30" s="37">
        <f>ROUND(I30+J30-K30,2)</f>
        <v>0</v>
      </c>
      <c r="M30" s="81"/>
      <c r="N30" s="48"/>
      <c r="O30" s="48"/>
      <c r="P30" s="80">
        <f>ROUND(M30+N30-O30,2)</f>
        <v>0</v>
      </c>
      <c r="Q30" s="79"/>
      <c r="R30" s="48"/>
      <c r="S30" s="48"/>
      <c r="T30" s="80">
        <f>ROUND(Q30+R30-S30,2)</f>
        <v>0</v>
      </c>
      <c r="U30" s="79"/>
      <c r="V30" s="48"/>
      <c r="W30" s="48"/>
      <c r="X30" s="37">
        <f>ROUND(U30+V30-W30,2)</f>
        <v>0</v>
      </c>
      <c r="Y30" s="82">
        <f>ROUND(MAX(H30,L30)+P30+T30+X30,2)</f>
        <v>0</v>
      </c>
      <c r="Z30" s="49" t="str">
        <f>IF(Y30=0,"-",RANK(Y30,Y$6:Y$30))</f>
        <v>-</v>
      </c>
      <c r="AB30" s="9" t="str">
        <f>CONCATENATE(B30," ",A30)</f>
        <v>  </v>
      </c>
      <c r="AC30" s="19" t="s">
        <v>29</v>
      </c>
    </row>
    <row r="31" ht="12.75">
      <c r="A31"/>
    </row>
    <row r="32" ht="12.75">
      <c r="A32">
        <v>21</v>
      </c>
    </row>
    <row r="33" ht="12.75">
      <c r="A33"/>
    </row>
    <row r="34" ht="12.75">
      <c r="A34"/>
    </row>
    <row r="35" ht="12.75">
      <c r="A35"/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="84" zoomScaleNormal="84" workbookViewId="0" topLeftCell="A4">
      <selection activeCell="A6" sqref="A6"/>
    </sheetView>
  </sheetViews>
  <sheetFormatPr defaultColWidth="11.421875" defaultRowHeight="12.75"/>
  <cols>
    <col min="1" max="1" width="12.140625" style="7" customWidth="1"/>
    <col min="2" max="2" width="10.28125" style="7" customWidth="1"/>
    <col min="3" max="3" width="5.57421875" style="8" customWidth="1"/>
    <col min="4" max="4" width="12.00390625" style="9" customWidth="1"/>
    <col min="5" max="23" width="4.7109375" style="9" customWidth="1"/>
    <col min="24" max="24" width="5.00390625" style="9" customWidth="1"/>
    <col min="25" max="25" width="5.421875" style="9" customWidth="1"/>
    <col min="26" max="26" width="6.140625" style="9" customWidth="1"/>
    <col min="27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97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95" t="s">
        <v>91</v>
      </c>
      <c r="B6" s="95" t="s">
        <v>67</v>
      </c>
      <c r="C6" s="95"/>
      <c r="D6" s="96" t="s">
        <v>33</v>
      </c>
      <c r="E6" s="67">
        <v>6</v>
      </c>
      <c r="F6" s="68">
        <v>8.95</v>
      </c>
      <c r="G6" s="68">
        <v>0</v>
      </c>
      <c r="H6" s="37">
        <f>ROUND(E6+F6-G6,2)</f>
        <v>14.95</v>
      </c>
      <c r="I6" s="69"/>
      <c r="J6" s="68"/>
      <c r="K6" s="68"/>
      <c r="L6" s="37">
        <f>ROUND(I6+J6-K6,2)</f>
        <v>0</v>
      </c>
      <c r="M6" s="67">
        <v>6</v>
      </c>
      <c r="N6" s="68">
        <v>7.65</v>
      </c>
      <c r="O6" s="68">
        <v>0</v>
      </c>
      <c r="P6" s="37">
        <f>ROUND(M6+N6-O6,2)</f>
        <v>13.65</v>
      </c>
      <c r="Q6" s="67">
        <v>7</v>
      </c>
      <c r="R6" s="68">
        <v>8</v>
      </c>
      <c r="S6" s="68">
        <v>0</v>
      </c>
      <c r="T6" s="37">
        <f>ROUND(Q6+R6-S6,2)</f>
        <v>15</v>
      </c>
      <c r="U6" s="67">
        <v>7</v>
      </c>
      <c r="V6" s="68">
        <v>7.9</v>
      </c>
      <c r="W6" s="68">
        <v>0</v>
      </c>
      <c r="X6" s="37">
        <f>ROUND(U6+V6-W6,2)</f>
        <v>14.9</v>
      </c>
      <c r="Y6" s="71">
        <f>ROUND(MAX(H6,L6)+P6+T6+X6,2)</f>
        <v>58.5</v>
      </c>
      <c r="Z6" s="72">
        <v>1</v>
      </c>
      <c r="AB6" s="9" t="str">
        <f>CONCATENATE(B6," ",A6)</f>
        <v>Johanna Büllmann </v>
      </c>
      <c r="AC6" s="19" t="s">
        <v>98</v>
      </c>
      <c r="AD6" s="40">
        <v>43730</v>
      </c>
      <c r="AE6" s="19">
        <f>Y6</f>
        <v>58.5</v>
      </c>
      <c r="AF6" s="19">
        <f>Z6</f>
        <v>1</v>
      </c>
    </row>
    <row r="7" spans="1:32" ht="17.25" customHeight="1">
      <c r="A7" s="95" t="s">
        <v>99</v>
      </c>
      <c r="B7" s="95" t="s">
        <v>100</v>
      </c>
      <c r="C7" s="95"/>
      <c r="D7" s="92" t="s">
        <v>59</v>
      </c>
      <c r="E7" s="67">
        <v>7</v>
      </c>
      <c r="F7" s="68">
        <v>8.65</v>
      </c>
      <c r="G7" s="68">
        <v>0</v>
      </c>
      <c r="H7" s="37">
        <f>ROUND(E7+F7-G7,2)</f>
        <v>15.65</v>
      </c>
      <c r="I7" s="36"/>
      <c r="J7" s="34"/>
      <c r="K7" s="34"/>
      <c r="L7" s="37">
        <f>ROUND(I7+J7-K7,2)</f>
        <v>0</v>
      </c>
      <c r="M7" s="67">
        <v>6</v>
      </c>
      <c r="N7" s="68">
        <v>6.65</v>
      </c>
      <c r="O7" s="68">
        <v>0</v>
      </c>
      <c r="P7" s="37">
        <f>ROUND(M7+N7-O7,2)</f>
        <v>12.65</v>
      </c>
      <c r="Q7" s="67">
        <v>7</v>
      </c>
      <c r="R7" s="68">
        <v>7.5</v>
      </c>
      <c r="S7" s="68">
        <v>0</v>
      </c>
      <c r="T7" s="37">
        <f>ROUND(Q7+R7-S7,2)</f>
        <v>14.5</v>
      </c>
      <c r="U7" s="67">
        <v>6</v>
      </c>
      <c r="V7" s="68">
        <v>9.2</v>
      </c>
      <c r="W7" s="68">
        <v>0</v>
      </c>
      <c r="X7" s="37">
        <f>ROUND(U7+V7-W7,2)</f>
        <v>15.2</v>
      </c>
      <c r="Y7" s="38">
        <f>ROUND(MAX(H7,L7)+P7+T7+X7,2)</f>
        <v>58</v>
      </c>
      <c r="Z7" s="39">
        <v>2</v>
      </c>
      <c r="AB7" s="9" t="str">
        <f>CONCATENATE(B7," ",A7)</f>
        <v>Caroline Beer</v>
      </c>
      <c r="AC7" s="19" t="s">
        <v>98</v>
      </c>
      <c r="AD7" s="40">
        <v>43730</v>
      </c>
      <c r="AE7" s="19">
        <f>Y7</f>
        <v>58</v>
      </c>
      <c r="AF7" s="19">
        <f>Z7</f>
        <v>2</v>
      </c>
    </row>
    <row r="8" spans="1:32" ht="17.25" customHeight="1">
      <c r="A8" s="95" t="s">
        <v>101</v>
      </c>
      <c r="B8" s="95" t="s">
        <v>102</v>
      </c>
      <c r="C8" s="95"/>
      <c r="D8" s="96" t="s">
        <v>33</v>
      </c>
      <c r="E8" s="67">
        <v>6</v>
      </c>
      <c r="F8" s="68">
        <v>9.15</v>
      </c>
      <c r="G8" s="68">
        <v>0</v>
      </c>
      <c r="H8" s="37">
        <f>ROUND(E8+F8-G8,2)</f>
        <v>15.15</v>
      </c>
      <c r="I8" s="36"/>
      <c r="J8" s="34"/>
      <c r="K8" s="34"/>
      <c r="L8" s="37">
        <f>ROUND(I8+J8-K8,2)</f>
        <v>0</v>
      </c>
      <c r="M8" s="67">
        <v>5</v>
      </c>
      <c r="N8" s="68">
        <v>8</v>
      </c>
      <c r="O8" s="68">
        <v>0</v>
      </c>
      <c r="P8" s="37">
        <f>ROUND(M8+N8-O8,2)</f>
        <v>13</v>
      </c>
      <c r="Q8" s="67">
        <v>6</v>
      </c>
      <c r="R8" s="68">
        <v>8.25</v>
      </c>
      <c r="S8" s="68">
        <v>0</v>
      </c>
      <c r="T8" s="37">
        <f>ROUND(Q8+R8-S8,2)</f>
        <v>14.25</v>
      </c>
      <c r="U8" s="67">
        <v>6</v>
      </c>
      <c r="V8" s="68">
        <v>9.3</v>
      </c>
      <c r="W8" s="68">
        <v>0</v>
      </c>
      <c r="X8" s="37">
        <f>ROUND(U8+V8-W8,2)</f>
        <v>15.3</v>
      </c>
      <c r="Y8" s="38">
        <f>ROUND(MAX(H8,L8)+P8+T8+X8,2)</f>
        <v>57.7</v>
      </c>
      <c r="Z8" s="39">
        <v>3</v>
      </c>
      <c r="AB8" s="9" t="str">
        <f>CONCATENATE(B8," ",A8)</f>
        <v>Philippa Philippa Eichhorn </v>
      </c>
      <c r="AC8" s="19" t="s">
        <v>98</v>
      </c>
      <c r="AD8" s="40">
        <v>43730</v>
      </c>
      <c r="AE8" s="19">
        <f>Y8</f>
        <v>57.7</v>
      </c>
      <c r="AF8" s="19">
        <f>Z8</f>
        <v>3</v>
      </c>
    </row>
    <row r="9" spans="1:32" ht="17.25" customHeight="1">
      <c r="A9" s="95" t="s">
        <v>103</v>
      </c>
      <c r="B9" s="95" t="s">
        <v>104</v>
      </c>
      <c r="C9" s="95"/>
      <c r="D9" s="96" t="s">
        <v>33</v>
      </c>
      <c r="E9" s="67">
        <v>6</v>
      </c>
      <c r="F9" s="68">
        <v>8.75</v>
      </c>
      <c r="G9" s="68">
        <v>0</v>
      </c>
      <c r="H9" s="37">
        <f>ROUND(E9+F9-G9,2)</f>
        <v>14.75</v>
      </c>
      <c r="I9" s="36"/>
      <c r="J9" s="34"/>
      <c r="K9" s="34"/>
      <c r="L9" s="37">
        <f>ROUND(I9+J9-K9,2)</f>
        <v>0</v>
      </c>
      <c r="M9" s="67">
        <v>6</v>
      </c>
      <c r="N9" s="68">
        <v>8.15</v>
      </c>
      <c r="O9" s="68">
        <v>0</v>
      </c>
      <c r="P9" s="37">
        <f>ROUND(M9+N9-O9,2)</f>
        <v>14.15</v>
      </c>
      <c r="Q9" s="67">
        <v>6</v>
      </c>
      <c r="R9" s="68">
        <v>7.35</v>
      </c>
      <c r="S9" s="68">
        <v>0</v>
      </c>
      <c r="T9" s="37">
        <f>ROUND(Q9+R9-S9,2)</f>
        <v>13.35</v>
      </c>
      <c r="U9" s="67">
        <v>6</v>
      </c>
      <c r="V9" s="68">
        <v>9.4</v>
      </c>
      <c r="W9" s="68">
        <v>0</v>
      </c>
      <c r="X9" s="37">
        <f>ROUND(U9+V9-W9,2)</f>
        <v>15.4</v>
      </c>
      <c r="Y9" s="38">
        <f>ROUND(MAX(H9,L9)+P9+T9+X9,2)</f>
        <v>57.65</v>
      </c>
      <c r="Z9" s="39">
        <v>4</v>
      </c>
      <c r="AB9" s="9" t="str">
        <f>CONCATENATE(B9," ",A9)</f>
        <v>Yara  Loh</v>
      </c>
      <c r="AC9" s="19" t="s">
        <v>98</v>
      </c>
      <c r="AD9" s="40">
        <v>43730</v>
      </c>
      <c r="AE9" s="19">
        <f>Y9</f>
        <v>57.65</v>
      </c>
      <c r="AF9" s="19">
        <f>Z9</f>
        <v>4</v>
      </c>
    </row>
    <row r="10" spans="1:32" ht="17.25" customHeight="1">
      <c r="A10" s="95" t="s">
        <v>105</v>
      </c>
      <c r="B10" s="95" t="s">
        <v>106</v>
      </c>
      <c r="C10" s="95"/>
      <c r="D10" s="96" t="s">
        <v>33</v>
      </c>
      <c r="E10" s="67">
        <v>6</v>
      </c>
      <c r="F10" s="68">
        <v>8.5</v>
      </c>
      <c r="G10" s="68">
        <v>0</v>
      </c>
      <c r="H10" s="37">
        <f>ROUND(E10+F10-G10,2)</f>
        <v>14.5</v>
      </c>
      <c r="I10" s="36"/>
      <c r="J10" s="34"/>
      <c r="K10" s="34"/>
      <c r="L10" s="37">
        <f>ROUND(I10+J10-K10,2)</f>
        <v>0</v>
      </c>
      <c r="M10" s="67">
        <v>6</v>
      </c>
      <c r="N10" s="68">
        <v>8.15</v>
      </c>
      <c r="O10" s="68">
        <v>0</v>
      </c>
      <c r="P10" s="37">
        <f>ROUND(M10+N10-O10,2)</f>
        <v>14.15</v>
      </c>
      <c r="Q10" s="67">
        <v>6</v>
      </c>
      <c r="R10" s="68">
        <v>7.6</v>
      </c>
      <c r="S10" s="68">
        <v>0</v>
      </c>
      <c r="T10" s="37">
        <f>ROUND(Q10+R10-S10,2)</f>
        <v>13.6</v>
      </c>
      <c r="U10" s="67">
        <v>6</v>
      </c>
      <c r="V10" s="68">
        <v>8.9</v>
      </c>
      <c r="W10" s="68">
        <v>0</v>
      </c>
      <c r="X10" s="37">
        <f>ROUND(U10+V10-W10,2)</f>
        <v>14.9</v>
      </c>
      <c r="Y10" s="38">
        <f>ROUND(MAX(H10,L10)+P10+T10+X10,2)</f>
        <v>57.15</v>
      </c>
      <c r="Z10" s="39">
        <v>5</v>
      </c>
      <c r="AB10" s="9" t="str">
        <f>CONCATENATE(B10," ",A10)</f>
        <v>Jennifer Schmitt </v>
      </c>
      <c r="AC10" s="19" t="s">
        <v>107</v>
      </c>
      <c r="AD10" s="40">
        <v>43730</v>
      </c>
      <c r="AE10" s="19">
        <f>Y10</f>
        <v>57.15</v>
      </c>
      <c r="AF10" s="19">
        <f>Z10</f>
        <v>5</v>
      </c>
    </row>
    <row r="11" spans="1:32" ht="17.25" customHeight="1">
      <c r="A11" s="95" t="s">
        <v>31</v>
      </c>
      <c r="B11" s="95" t="s">
        <v>108</v>
      </c>
      <c r="C11" s="95"/>
      <c r="D11" s="96" t="s">
        <v>33</v>
      </c>
      <c r="E11" s="67">
        <v>6</v>
      </c>
      <c r="F11" s="68">
        <v>8.7</v>
      </c>
      <c r="G11" s="68">
        <v>0</v>
      </c>
      <c r="H11" s="37">
        <f>ROUND(E11+F11-G11,2)</f>
        <v>14.7</v>
      </c>
      <c r="I11" s="36"/>
      <c r="J11" s="34"/>
      <c r="K11" s="34"/>
      <c r="L11" s="37">
        <f>ROUND(I11+J11-K11,2)</f>
        <v>0</v>
      </c>
      <c r="M11" s="67">
        <v>5</v>
      </c>
      <c r="N11" s="68">
        <v>7.65</v>
      </c>
      <c r="O11" s="68">
        <v>0</v>
      </c>
      <c r="P11" s="37">
        <f>ROUND(M11+N11-O11,2)</f>
        <v>12.65</v>
      </c>
      <c r="Q11" s="67">
        <v>6</v>
      </c>
      <c r="R11" s="68">
        <v>8</v>
      </c>
      <c r="S11" s="68">
        <v>0</v>
      </c>
      <c r="T11" s="37">
        <f>ROUND(Q11+R11-S11,2)</f>
        <v>14</v>
      </c>
      <c r="U11" s="67">
        <v>6</v>
      </c>
      <c r="V11" s="68">
        <v>8.7</v>
      </c>
      <c r="W11" s="68">
        <v>0</v>
      </c>
      <c r="X11" s="37">
        <f>ROUND(U11+V11-W11,2)</f>
        <v>14.7</v>
      </c>
      <c r="Y11" s="38">
        <f>ROUND(MAX(H11,L11)+P11+T11+X11,2)</f>
        <v>56.05</v>
      </c>
      <c r="Z11" s="39">
        <v>6</v>
      </c>
      <c r="AB11" s="9" t="str">
        <f>CONCATENATE(B11," ",A11)</f>
        <v>Smilla Rudolf </v>
      </c>
      <c r="AC11" s="19" t="s">
        <v>98</v>
      </c>
      <c r="AD11" s="40">
        <v>43730</v>
      </c>
      <c r="AE11" s="19">
        <f>Y11</f>
        <v>56.05</v>
      </c>
      <c r="AF11" s="19">
        <f>Z11</f>
        <v>6</v>
      </c>
    </row>
    <row r="12" spans="1:32" ht="17.25" customHeight="1">
      <c r="A12" s="95" t="s">
        <v>109</v>
      </c>
      <c r="B12" s="95" t="s">
        <v>110</v>
      </c>
      <c r="C12" s="95"/>
      <c r="D12" s="96" t="s">
        <v>33</v>
      </c>
      <c r="E12" s="67">
        <v>6</v>
      </c>
      <c r="F12" s="68">
        <v>8.65</v>
      </c>
      <c r="G12" s="68">
        <v>0</v>
      </c>
      <c r="H12" s="37">
        <f>ROUND(E12+F12-G12,2)</f>
        <v>14.65</v>
      </c>
      <c r="I12" s="36"/>
      <c r="J12" s="34"/>
      <c r="K12" s="34"/>
      <c r="L12" s="37">
        <f>ROUND(I12+J12-K12,2)</f>
        <v>0</v>
      </c>
      <c r="M12" s="67">
        <v>5</v>
      </c>
      <c r="N12" s="68">
        <v>8.3</v>
      </c>
      <c r="O12" s="68">
        <v>0</v>
      </c>
      <c r="P12" s="37">
        <f>ROUND(M12+N12-O12,2)</f>
        <v>13.3</v>
      </c>
      <c r="Q12" s="67">
        <v>4</v>
      </c>
      <c r="R12" s="68">
        <v>8.1</v>
      </c>
      <c r="S12" s="68">
        <v>0</v>
      </c>
      <c r="T12" s="37">
        <f>ROUND(Q12+R12-S12,2)</f>
        <v>12.1</v>
      </c>
      <c r="U12" s="67">
        <v>6</v>
      </c>
      <c r="V12" s="68">
        <v>8.8</v>
      </c>
      <c r="W12" s="68">
        <v>0</v>
      </c>
      <c r="X12" s="37">
        <f>ROUND(U12+V12-W12,2)</f>
        <v>14.8</v>
      </c>
      <c r="Y12" s="38">
        <f>ROUND(MAX(H12,L12)+P12+T12+X12,2)</f>
        <v>54.85</v>
      </c>
      <c r="Z12" s="39">
        <v>7</v>
      </c>
      <c r="AB12" s="9" t="str">
        <f>CONCATENATE(B12," ",A12)</f>
        <v>Elfi Pousset </v>
      </c>
      <c r="AC12" s="19" t="s">
        <v>98</v>
      </c>
      <c r="AD12" s="40">
        <v>43730</v>
      </c>
      <c r="AE12" s="19">
        <f>Y12</f>
        <v>54.85</v>
      </c>
      <c r="AF12" s="19">
        <f>Z12</f>
        <v>7</v>
      </c>
    </row>
    <row r="13" spans="1:32" ht="17.25" customHeight="1">
      <c r="A13" s="95" t="s">
        <v>111</v>
      </c>
      <c r="B13" s="95" t="s">
        <v>112</v>
      </c>
      <c r="C13" s="95"/>
      <c r="D13" s="92" t="s">
        <v>59</v>
      </c>
      <c r="E13" s="67">
        <v>6</v>
      </c>
      <c r="F13" s="68">
        <v>8.45</v>
      </c>
      <c r="G13" s="68">
        <v>0</v>
      </c>
      <c r="H13" s="37">
        <f>ROUND(E13+F13-G13,2)</f>
        <v>14.45</v>
      </c>
      <c r="I13" s="36"/>
      <c r="J13" s="34"/>
      <c r="K13" s="34"/>
      <c r="L13" s="37">
        <f>ROUND(I13+J13-K13,2)</f>
        <v>0</v>
      </c>
      <c r="M13" s="67">
        <v>5</v>
      </c>
      <c r="N13" s="68">
        <v>7.6</v>
      </c>
      <c r="O13" s="68">
        <v>0</v>
      </c>
      <c r="P13" s="37">
        <f>ROUND(M13+N13-O13,2)</f>
        <v>12.6</v>
      </c>
      <c r="Q13" s="67">
        <v>5</v>
      </c>
      <c r="R13" s="68">
        <v>7.5</v>
      </c>
      <c r="S13" s="68">
        <v>0</v>
      </c>
      <c r="T13" s="37">
        <f>ROUND(Q13+R13-S13,2)</f>
        <v>12.5</v>
      </c>
      <c r="U13" s="67">
        <v>6</v>
      </c>
      <c r="V13" s="68">
        <v>8.1</v>
      </c>
      <c r="W13" s="68">
        <v>0</v>
      </c>
      <c r="X13" s="37">
        <f>ROUND(U13+V13-W13,2)</f>
        <v>14.1</v>
      </c>
      <c r="Y13" s="38">
        <f>ROUND(MAX(H13,L13)+P13+T13+X13,2)</f>
        <v>53.65</v>
      </c>
      <c r="Z13" s="39">
        <v>8</v>
      </c>
      <c r="AB13" s="9" t="str">
        <f>CONCATENATE(B13," ",A13)</f>
        <v>Marleen Heidel</v>
      </c>
      <c r="AC13" s="19" t="s">
        <v>98</v>
      </c>
      <c r="AD13" s="40">
        <v>43730</v>
      </c>
      <c r="AE13" s="19">
        <f>Y13</f>
        <v>53.65</v>
      </c>
      <c r="AF13" s="19">
        <f>Z13</f>
        <v>8</v>
      </c>
    </row>
    <row r="14" spans="1:32" ht="17.25" customHeight="1">
      <c r="A14" s="95" t="s">
        <v>113</v>
      </c>
      <c r="B14" s="95" t="s">
        <v>114</v>
      </c>
      <c r="C14" s="95"/>
      <c r="D14" s="96" t="s">
        <v>33</v>
      </c>
      <c r="E14" s="67">
        <v>4</v>
      </c>
      <c r="F14" s="68">
        <v>9.2</v>
      </c>
      <c r="G14" s="68">
        <v>0</v>
      </c>
      <c r="H14" s="37">
        <f>ROUND(E14+F14-G14,2)</f>
        <v>13.2</v>
      </c>
      <c r="I14" s="36"/>
      <c r="J14" s="34"/>
      <c r="K14" s="34"/>
      <c r="L14" s="37">
        <f>ROUND(I14+J14-K14,2)</f>
        <v>0</v>
      </c>
      <c r="M14" s="67">
        <v>5</v>
      </c>
      <c r="N14" s="68">
        <v>7.5</v>
      </c>
      <c r="O14" s="68">
        <v>0</v>
      </c>
      <c r="P14" s="37">
        <f>ROUND(M14+N14-O14,2)</f>
        <v>12.5</v>
      </c>
      <c r="Q14" s="67">
        <v>5</v>
      </c>
      <c r="R14" s="68">
        <v>8.5</v>
      </c>
      <c r="S14" s="68">
        <v>0</v>
      </c>
      <c r="T14" s="37">
        <f>ROUND(Q14+R14-S14,2)</f>
        <v>13.5</v>
      </c>
      <c r="U14" s="67">
        <v>6</v>
      </c>
      <c r="V14" s="68">
        <v>7.9</v>
      </c>
      <c r="W14" s="68">
        <v>0</v>
      </c>
      <c r="X14" s="37">
        <f>ROUND(U14+V14-W14,2)</f>
        <v>13.9</v>
      </c>
      <c r="Y14" s="38">
        <f>ROUND(MAX(H14,L14)+P14+T14+X14,2)</f>
        <v>53.1</v>
      </c>
      <c r="Z14" s="39">
        <v>9</v>
      </c>
      <c r="AB14" s="9" t="str">
        <f>CONCATENATE(B14," ",A14)</f>
        <v>Antonia Lütkebohmert </v>
      </c>
      <c r="AC14" s="19" t="s">
        <v>98</v>
      </c>
      <c r="AD14" s="40">
        <v>43730</v>
      </c>
      <c r="AE14" s="19">
        <f>Y14</f>
        <v>53.1</v>
      </c>
      <c r="AF14" s="19">
        <f>Z14</f>
        <v>9</v>
      </c>
    </row>
    <row r="15" spans="1:32" ht="17.25" customHeight="1">
      <c r="A15" s="95" t="s">
        <v>115</v>
      </c>
      <c r="B15" s="95" t="s">
        <v>116</v>
      </c>
      <c r="C15" s="95"/>
      <c r="D15" s="92" t="s">
        <v>59</v>
      </c>
      <c r="E15" s="67">
        <v>7</v>
      </c>
      <c r="F15" s="68">
        <v>8.3</v>
      </c>
      <c r="G15" s="68">
        <v>0</v>
      </c>
      <c r="H15" s="37">
        <f>ROUND(E15+F15-G15,2)</f>
        <v>15.3</v>
      </c>
      <c r="I15" s="36"/>
      <c r="J15" s="34"/>
      <c r="K15" s="34"/>
      <c r="L15" s="37">
        <f>ROUND(I15+J15-K15,2)</f>
        <v>0</v>
      </c>
      <c r="M15" s="67">
        <v>5</v>
      </c>
      <c r="N15" s="68">
        <v>7.4</v>
      </c>
      <c r="O15" s="68">
        <v>0</v>
      </c>
      <c r="P15" s="37">
        <f>ROUND(M15+N15-O15,2)</f>
        <v>12.4</v>
      </c>
      <c r="Q15" s="67">
        <v>5.5</v>
      </c>
      <c r="R15" s="68">
        <v>6</v>
      </c>
      <c r="S15" s="68">
        <v>0</v>
      </c>
      <c r="T15" s="37">
        <f>ROUND(Q15+R15-S15,2)</f>
        <v>11.5</v>
      </c>
      <c r="U15" s="67">
        <v>5</v>
      </c>
      <c r="V15" s="68">
        <v>8.5</v>
      </c>
      <c r="W15" s="68">
        <v>0</v>
      </c>
      <c r="X15" s="37">
        <f>ROUND(U15+V15-W15,2)</f>
        <v>13.5</v>
      </c>
      <c r="Y15" s="38">
        <f>ROUND(MAX(H15,L15)+P15+T15+X15,2)</f>
        <v>52.7</v>
      </c>
      <c r="Z15" s="39">
        <v>10</v>
      </c>
      <c r="AB15" s="9" t="str">
        <f>CONCATENATE(B15," ",A15)</f>
        <v>Delia Singer</v>
      </c>
      <c r="AC15" s="19" t="s">
        <v>98</v>
      </c>
      <c r="AD15" s="40">
        <v>43730</v>
      </c>
      <c r="AE15" s="19">
        <f>Y15</f>
        <v>52.7</v>
      </c>
      <c r="AF15" s="19">
        <f>Z15</f>
        <v>10</v>
      </c>
    </row>
    <row r="16" spans="1:32" ht="17.25" customHeight="1">
      <c r="A16" s="95" t="s">
        <v>117</v>
      </c>
      <c r="B16" s="95" t="s">
        <v>118</v>
      </c>
      <c r="C16" s="95"/>
      <c r="D16" s="96" t="s">
        <v>33</v>
      </c>
      <c r="E16" s="67">
        <v>4</v>
      </c>
      <c r="F16" s="68">
        <v>9.2</v>
      </c>
      <c r="G16" s="68">
        <v>0</v>
      </c>
      <c r="H16" s="37">
        <f>ROUND(E16+F16-G16,2)</f>
        <v>13.2</v>
      </c>
      <c r="I16" s="36"/>
      <c r="J16" s="34"/>
      <c r="K16" s="34"/>
      <c r="L16" s="37">
        <f>ROUND(I16+J16-K16,2)</f>
        <v>0</v>
      </c>
      <c r="M16" s="67">
        <v>5</v>
      </c>
      <c r="N16" s="68">
        <v>7.15</v>
      </c>
      <c r="O16" s="68">
        <v>0</v>
      </c>
      <c r="P16" s="37">
        <f>ROUND(M16+N16-O16,2)</f>
        <v>12.15</v>
      </c>
      <c r="Q16" s="67">
        <v>5</v>
      </c>
      <c r="R16" s="68">
        <v>8.7</v>
      </c>
      <c r="S16" s="68">
        <v>0</v>
      </c>
      <c r="T16" s="37">
        <f>ROUND(Q16+R16-S16,2)</f>
        <v>13.7</v>
      </c>
      <c r="U16" s="67">
        <v>5.5</v>
      </c>
      <c r="V16" s="68">
        <v>7.7</v>
      </c>
      <c r="W16" s="68">
        <v>0</v>
      </c>
      <c r="X16" s="37">
        <f>ROUND(U16+V16-W16,2)</f>
        <v>13.2</v>
      </c>
      <c r="Y16" s="38">
        <f>ROUND(MAX(H16,L16)+P16+T16+X16,2)</f>
        <v>52.25</v>
      </c>
      <c r="Z16" s="39">
        <v>11</v>
      </c>
      <c r="AB16" s="9" t="str">
        <f>CONCATENATE(B16," ",A16)</f>
        <v>Henrika Jannes </v>
      </c>
      <c r="AC16" s="19" t="s">
        <v>98</v>
      </c>
      <c r="AD16" s="40">
        <v>43730</v>
      </c>
      <c r="AE16" s="19">
        <f>Y16</f>
        <v>52.25</v>
      </c>
      <c r="AF16" s="19">
        <f>Z16</f>
        <v>11</v>
      </c>
    </row>
    <row r="17" spans="1:32" ht="17.25" customHeight="1">
      <c r="A17" s="95" t="s">
        <v>119</v>
      </c>
      <c r="B17" s="95" t="s">
        <v>120</v>
      </c>
      <c r="C17" s="95"/>
      <c r="D17" s="96" t="s">
        <v>33</v>
      </c>
      <c r="E17" s="67">
        <v>4</v>
      </c>
      <c r="F17" s="68">
        <v>8.7</v>
      </c>
      <c r="G17" s="68">
        <v>0</v>
      </c>
      <c r="H17" s="37">
        <f>ROUND(E17+F17-G17,2)</f>
        <v>12.7</v>
      </c>
      <c r="I17" s="36"/>
      <c r="J17" s="34"/>
      <c r="K17" s="34"/>
      <c r="L17" s="37">
        <f>ROUND(I17+J17-K17,2)</f>
        <v>0</v>
      </c>
      <c r="M17" s="67">
        <v>4</v>
      </c>
      <c r="N17" s="68">
        <v>7.65</v>
      </c>
      <c r="O17" s="68">
        <v>0</v>
      </c>
      <c r="P17" s="37">
        <f>ROUND(M17+N17-O17,2)</f>
        <v>11.65</v>
      </c>
      <c r="Q17" s="67">
        <v>4</v>
      </c>
      <c r="R17" s="68">
        <v>7.8</v>
      </c>
      <c r="S17" s="68">
        <v>0</v>
      </c>
      <c r="T17" s="37">
        <f>ROUND(Q17+R17-S17,2)</f>
        <v>11.8</v>
      </c>
      <c r="U17" s="67">
        <v>5.5</v>
      </c>
      <c r="V17" s="68">
        <v>7.9</v>
      </c>
      <c r="W17" s="68">
        <v>0</v>
      </c>
      <c r="X17" s="37">
        <f>ROUND(U17+V17-W17,2)</f>
        <v>13.4</v>
      </c>
      <c r="Y17" s="38">
        <f>ROUND(MAX(H17,L17)+P17+T17+X17,2)</f>
        <v>49.55</v>
      </c>
      <c r="Z17" s="39">
        <v>12</v>
      </c>
      <c r="AB17" s="9" t="str">
        <f>CONCATENATE(B17," ",A17)</f>
        <v>Lina Kleebaum </v>
      </c>
      <c r="AC17" s="19" t="s">
        <v>98</v>
      </c>
      <c r="AD17" s="40">
        <v>43730</v>
      </c>
      <c r="AE17" s="19">
        <f>Y17</f>
        <v>49.55</v>
      </c>
      <c r="AF17" s="19">
        <f>Z17</f>
        <v>12</v>
      </c>
    </row>
    <row r="18" spans="1:32" ht="17.25" customHeight="1">
      <c r="A18" s="97" t="s">
        <v>121</v>
      </c>
      <c r="B18" s="97" t="s">
        <v>122</v>
      </c>
      <c r="C18" s="97"/>
      <c r="D18" s="98" t="s">
        <v>59</v>
      </c>
      <c r="E18" s="99" t="s">
        <v>29</v>
      </c>
      <c r="F18" s="100" t="s">
        <v>29</v>
      </c>
      <c r="G18" s="100" t="s">
        <v>29</v>
      </c>
      <c r="H18" s="59">
        <v>0</v>
      </c>
      <c r="I18" s="58"/>
      <c r="J18" s="56"/>
      <c r="K18" s="56"/>
      <c r="L18" s="59">
        <f>ROUND(I18+J18-K18,2)</f>
        <v>0</v>
      </c>
      <c r="M18" s="99" t="s">
        <v>29</v>
      </c>
      <c r="N18" s="100" t="s">
        <v>29</v>
      </c>
      <c r="O18" s="100" t="s">
        <v>29</v>
      </c>
      <c r="P18" s="59">
        <v>0</v>
      </c>
      <c r="Q18" s="99" t="s">
        <v>29</v>
      </c>
      <c r="R18" s="100" t="s">
        <v>29</v>
      </c>
      <c r="S18" s="100" t="s">
        <v>29</v>
      </c>
      <c r="T18" s="59">
        <v>0</v>
      </c>
      <c r="U18" s="99" t="s">
        <v>29</v>
      </c>
      <c r="V18" s="100" t="s">
        <v>29</v>
      </c>
      <c r="W18" s="100" t="s">
        <v>29</v>
      </c>
      <c r="X18" s="59">
        <v>0</v>
      </c>
      <c r="Y18" s="60">
        <f>ROUND(MAX(H18,L18)+P18+T18+X18,2)</f>
        <v>0</v>
      </c>
      <c r="Z18" s="101" t="str">
        <f>IF(Y18=0,"-",RANK(Y18,Y$6:Y$20))</f>
        <v>-</v>
      </c>
      <c r="AB18" s="9" t="str">
        <f>CONCATENATE(B18," ",A18)</f>
        <v>Linn Kuschel           </v>
      </c>
      <c r="AC18" s="19" t="s">
        <v>98</v>
      </c>
      <c r="AD18" s="40">
        <v>43730</v>
      </c>
      <c r="AE18" s="19">
        <f>Y18</f>
        <v>0</v>
      </c>
      <c r="AF18" s="19" t="str">
        <f>Z18</f>
        <v>-</v>
      </c>
    </row>
    <row r="19" spans="1:29" ht="17.25" customHeight="1">
      <c r="A19" s="95" t="s">
        <v>29</v>
      </c>
      <c r="B19" s="95" t="s">
        <v>54</v>
      </c>
      <c r="C19" s="95"/>
      <c r="D19" s="96" t="s">
        <v>29</v>
      </c>
      <c r="E19" s="67" t="s">
        <v>29</v>
      </c>
      <c r="F19" s="68" t="s">
        <v>29</v>
      </c>
      <c r="G19" s="68" t="s">
        <v>29</v>
      </c>
      <c r="H19" s="37">
        <f>ROUND(E19+F19-G19,2)</f>
        <v>0</v>
      </c>
      <c r="I19" s="36"/>
      <c r="J19" s="34"/>
      <c r="K19" s="34"/>
      <c r="L19" s="37">
        <f>ROUND(I19+J19-K19,2)</f>
        <v>0</v>
      </c>
      <c r="M19" s="67" t="s">
        <v>29</v>
      </c>
      <c r="N19" s="68" t="s">
        <v>29</v>
      </c>
      <c r="O19" s="68" t="s">
        <v>29</v>
      </c>
      <c r="P19" s="37">
        <f>ROUND(M19+N19-O19,2)</f>
        <v>0</v>
      </c>
      <c r="Q19" s="67" t="s">
        <v>29</v>
      </c>
      <c r="R19" s="68" t="s">
        <v>29</v>
      </c>
      <c r="S19" s="68" t="s">
        <v>29</v>
      </c>
      <c r="T19" s="37">
        <f>ROUND(Q19+R19-S19,2)</f>
        <v>0</v>
      </c>
      <c r="U19" s="67" t="s">
        <v>29</v>
      </c>
      <c r="V19" s="68" t="s">
        <v>29</v>
      </c>
      <c r="W19" s="68" t="s">
        <v>29</v>
      </c>
      <c r="X19" s="37">
        <f>ROUND(U19+V19-W19,2)</f>
        <v>0</v>
      </c>
      <c r="Y19" s="38">
        <f>ROUND(MAX(H19,L19)+P19+T19+X19,2)</f>
        <v>0</v>
      </c>
      <c r="Z19" s="39" t="str">
        <f>IF(Y19=0,"-",RANK(Y19,Y$6:Y$20))</f>
        <v>-</v>
      </c>
      <c r="AB19" s="9" t="str">
        <f>CONCATENATE(B19," ",A19)</f>
        <v>    </v>
      </c>
      <c r="AC19" s="19" t="s">
        <v>29</v>
      </c>
    </row>
    <row r="20" spans="1:29" ht="17.25" customHeight="1">
      <c r="A20" s="95" t="s">
        <v>29</v>
      </c>
      <c r="B20" s="95" t="s">
        <v>54</v>
      </c>
      <c r="C20" s="95"/>
      <c r="D20" s="96" t="s">
        <v>29</v>
      </c>
      <c r="E20" s="67" t="s">
        <v>29</v>
      </c>
      <c r="F20" s="68" t="s">
        <v>29</v>
      </c>
      <c r="G20" s="68" t="s">
        <v>29</v>
      </c>
      <c r="H20" s="37">
        <f>ROUND(E20+F20-G20,2)</f>
        <v>0</v>
      </c>
      <c r="I20" s="36"/>
      <c r="J20" s="34"/>
      <c r="K20" s="34"/>
      <c r="L20" s="37">
        <f>ROUND(I20+J20-K20,2)</f>
        <v>0</v>
      </c>
      <c r="M20" s="67" t="s">
        <v>29</v>
      </c>
      <c r="N20" s="68" t="s">
        <v>29</v>
      </c>
      <c r="O20" s="68" t="s">
        <v>29</v>
      </c>
      <c r="P20" s="37">
        <f>ROUND(M20+N20-O20,2)</f>
        <v>0</v>
      </c>
      <c r="Q20" s="67" t="s">
        <v>29</v>
      </c>
      <c r="R20" s="68" t="s">
        <v>29</v>
      </c>
      <c r="S20" s="68" t="s">
        <v>29</v>
      </c>
      <c r="T20" s="37">
        <f>ROUND(Q20+R20-S20,2)</f>
        <v>0</v>
      </c>
      <c r="U20" s="67" t="s">
        <v>29</v>
      </c>
      <c r="V20" s="68" t="s">
        <v>29</v>
      </c>
      <c r="W20" s="68" t="s">
        <v>29</v>
      </c>
      <c r="X20" s="37">
        <f>ROUND(U20+V20-W20,2)</f>
        <v>0</v>
      </c>
      <c r="Y20" s="38">
        <f>ROUND(MAX(H20,L20)+P20+T20+X20,2)</f>
        <v>0</v>
      </c>
      <c r="Z20" s="39" t="str">
        <f>IF(Y20=0,"-",RANK(Y20,Y$6:Y$20))</f>
        <v>-</v>
      </c>
      <c r="AB20" s="9" t="str">
        <f>CONCATENATE(B20," ",A20)</f>
        <v>    </v>
      </c>
      <c r="AC20" s="19" t="s">
        <v>29</v>
      </c>
    </row>
    <row r="21" ht="12.75">
      <c r="A21"/>
    </row>
    <row r="22" ht="12.75">
      <c r="A22"/>
    </row>
    <row r="23" ht="12.75">
      <c r="A23"/>
    </row>
    <row r="25" ht="12.75">
      <c r="A25" s="7">
        <v>17</v>
      </c>
    </row>
    <row r="28" ht="12.75">
      <c r="AA28" s="9">
        <v>465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="84" zoomScaleNormal="84" workbookViewId="0" topLeftCell="A3">
      <selection activeCell="E5" sqref="E5"/>
    </sheetView>
  </sheetViews>
  <sheetFormatPr defaultColWidth="11.421875" defaultRowHeight="12.75"/>
  <cols>
    <col min="1" max="1" width="10.7109375" style="7" customWidth="1"/>
    <col min="2" max="2" width="10.28125" style="7" customWidth="1"/>
    <col min="3" max="3" width="5.57421875" style="8" customWidth="1"/>
    <col min="4" max="4" width="12.00390625" style="9" customWidth="1"/>
    <col min="5" max="26" width="4.7109375" style="9" customWidth="1"/>
    <col min="27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123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96" t="s">
        <v>124</v>
      </c>
      <c r="B6" s="96" t="s">
        <v>125</v>
      </c>
      <c r="C6" s="95"/>
      <c r="D6" s="92" t="s">
        <v>59</v>
      </c>
      <c r="E6" s="67">
        <v>7</v>
      </c>
      <c r="F6" s="68">
        <v>8.6</v>
      </c>
      <c r="G6" s="68">
        <v>0</v>
      </c>
      <c r="H6" s="37">
        <f>ROUND(E6+F6-G6,2)</f>
        <v>15.6</v>
      </c>
      <c r="I6" s="69">
        <v>0</v>
      </c>
      <c r="J6" s="68">
        <v>0</v>
      </c>
      <c r="K6" s="68">
        <v>0</v>
      </c>
      <c r="L6" s="37">
        <f>ROUND(I6+J6-K6,2)</f>
        <v>0</v>
      </c>
      <c r="M6" s="67">
        <v>6</v>
      </c>
      <c r="N6" s="68">
        <v>8.6</v>
      </c>
      <c r="O6" s="68">
        <v>0</v>
      </c>
      <c r="P6" s="37">
        <f>ROUND(M6+N6-O6,2)</f>
        <v>14.6</v>
      </c>
      <c r="Q6" s="67">
        <v>7</v>
      </c>
      <c r="R6" s="68">
        <v>8</v>
      </c>
      <c r="S6" s="68">
        <v>0</v>
      </c>
      <c r="T6" s="37">
        <f>ROUND(Q6+R6-S6,2)</f>
        <v>15</v>
      </c>
      <c r="U6" s="67">
        <v>6.5</v>
      </c>
      <c r="V6" s="68">
        <v>8.2</v>
      </c>
      <c r="W6" s="68">
        <v>0</v>
      </c>
      <c r="X6" s="37">
        <f>ROUND(U6+V6-W6,2)</f>
        <v>14.7</v>
      </c>
      <c r="Y6" s="71">
        <f>ROUND(MAX(H6,L6)+P6+T6+X6,2)</f>
        <v>59.9</v>
      </c>
      <c r="Z6" s="72">
        <f>IF(Y6=0,"-",RANK(Y6,Y$6:Y$18))</f>
        <v>1</v>
      </c>
      <c r="AA6" s="9">
        <v>10</v>
      </c>
      <c r="AB6" s="9" t="str">
        <f>CONCATENATE(B6," ",A6)</f>
        <v>Marina Schildberg</v>
      </c>
      <c r="AC6" s="19" t="s">
        <v>126</v>
      </c>
      <c r="AD6" s="40">
        <v>43730</v>
      </c>
      <c r="AE6" s="19">
        <f>Y6</f>
        <v>59.9</v>
      </c>
      <c r="AF6" s="19">
        <f>Z6</f>
        <v>1</v>
      </c>
    </row>
    <row r="7" spans="1:32" ht="17.25" customHeight="1">
      <c r="A7" s="96" t="s">
        <v>127</v>
      </c>
      <c r="B7" s="96" t="s">
        <v>128</v>
      </c>
      <c r="C7" s="95"/>
      <c r="D7" s="92" t="s">
        <v>59</v>
      </c>
      <c r="E7" s="67">
        <v>7</v>
      </c>
      <c r="F7" s="68">
        <v>8.5</v>
      </c>
      <c r="G7" s="68">
        <v>0</v>
      </c>
      <c r="H7" s="37">
        <f>ROUND(E7+F7-G7,2)</f>
        <v>15.5</v>
      </c>
      <c r="I7" s="36">
        <v>0</v>
      </c>
      <c r="J7" s="34">
        <v>0</v>
      </c>
      <c r="K7" s="34">
        <v>0</v>
      </c>
      <c r="L7" s="37">
        <f>ROUND(I7+J7-K7,2)</f>
        <v>0</v>
      </c>
      <c r="M7" s="67">
        <v>7</v>
      </c>
      <c r="N7" s="68">
        <v>5.3</v>
      </c>
      <c r="O7" s="68">
        <v>0</v>
      </c>
      <c r="P7" s="37">
        <f>ROUND(M7+N7-O7,2)</f>
        <v>12.3</v>
      </c>
      <c r="Q7" s="67">
        <v>7</v>
      </c>
      <c r="R7" s="68">
        <v>7.1</v>
      </c>
      <c r="S7" s="68">
        <v>0</v>
      </c>
      <c r="T7" s="37">
        <f>ROUND(Q7+R7-S7,2)</f>
        <v>14.1</v>
      </c>
      <c r="U7" s="67">
        <v>7</v>
      </c>
      <c r="V7" s="68">
        <v>7.7</v>
      </c>
      <c r="W7" s="68">
        <v>0</v>
      </c>
      <c r="X7" s="37">
        <f>ROUND(U7+V7-W7,2)</f>
        <v>14.7</v>
      </c>
      <c r="Y7" s="38">
        <f>ROUND(MAX(H7,L7)+P7+T7+X7,2)</f>
        <v>56.6</v>
      </c>
      <c r="Z7" s="39">
        <f>IF(Y7=0,"-",RANK(Y7,Y$6:Y$18))</f>
        <v>2</v>
      </c>
      <c r="AA7" s="9">
        <v>9</v>
      </c>
      <c r="AB7" s="9" t="str">
        <f>CONCATENATE(B7," ",A7)</f>
        <v>Lucia Cervino</v>
      </c>
      <c r="AC7" s="19" t="s">
        <v>126</v>
      </c>
      <c r="AD7" s="40">
        <v>43730</v>
      </c>
      <c r="AE7" s="19">
        <f>Y7</f>
        <v>56.6</v>
      </c>
      <c r="AF7" s="19">
        <f>Z7</f>
        <v>2</v>
      </c>
    </row>
    <row r="8" spans="1:32" ht="17.25" customHeight="1">
      <c r="A8" s="96" t="s">
        <v>129</v>
      </c>
      <c r="B8" s="96" t="s">
        <v>130</v>
      </c>
      <c r="C8" s="95"/>
      <c r="D8" s="92" t="s">
        <v>59</v>
      </c>
      <c r="E8" s="67">
        <v>7</v>
      </c>
      <c r="F8" s="68">
        <v>7.8</v>
      </c>
      <c r="G8" s="68">
        <v>0</v>
      </c>
      <c r="H8" s="37">
        <f>ROUND(E8+F8-G8,2)</f>
        <v>14.8</v>
      </c>
      <c r="I8" s="36">
        <v>0</v>
      </c>
      <c r="J8" s="34">
        <v>0</v>
      </c>
      <c r="K8" s="34">
        <v>0</v>
      </c>
      <c r="L8" s="37">
        <f>ROUND(I8+J8-K8,2)</f>
        <v>0</v>
      </c>
      <c r="M8" s="67">
        <v>5</v>
      </c>
      <c r="N8" s="68">
        <v>7.3</v>
      </c>
      <c r="O8" s="68">
        <v>0</v>
      </c>
      <c r="P8" s="37">
        <f>ROUND(M8+N8-O8,2)</f>
        <v>12.3</v>
      </c>
      <c r="Q8" s="67">
        <v>6</v>
      </c>
      <c r="R8" s="68">
        <v>8.3</v>
      </c>
      <c r="S8" s="68">
        <v>0</v>
      </c>
      <c r="T8" s="37">
        <f>ROUND(Q8+R8-S8,2)</f>
        <v>14.3</v>
      </c>
      <c r="U8" s="67">
        <v>7.5</v>
      </c>
      <c r="V8" s="68">
        <v>7.1</v>
      </c>
      <c r="W8" s="68">
        <v>0</v>
      </c>
      <c r="X8" s="37">
        <f>ROUND(U8+V8-W8,2)</f>
        <v>14.6</v>
      </c>
      <c r="Y8" s="38">
        <f>ROUND(MAX(H8,L8)+P8+T8+X8,2)</f>
        <v>56</v>
      </c>
      <c r="Z8" s="39">
        <f>IF(Y8=0,"-",RANK(Y8,Y$6:Y$18))</f>
        <v>3</v>
      </c>
      <c r="AA8" s="9">
        <v>8</v>
      </c>
      <c r="AB8" s="9" t="str">
        <f>CONCATENATE(B8," ",A8)</f>
        <v>Dina Brüning</v>
      </c>
      <c r="AC8" s="19" t="s">
        <v>126</v>
      </c>
      <c r="AD8" s="40">
        <v>43730</v>
      </c>
      <c r="AE8" s="19">
        <f>Y8</f>
        <v>56</v>
      </c>
      <c r="AF8" s="19">
        <f>Z8</f>
        <v>3</v>
      </c>
    </row>
    <row r="9" spans="1:32" ht="17.25" customHeight="1">
      <c r="A9" s="96" t="s">
        <v>131</v>
      </c>
      <c r="B9" s="96" t="s">
        <v>132</v>
      </c>
      <c r="C9" s="95"/>
      <c r="D9" s="95" t="s">
        <v>33</v>
      </c>
      <c r="E9" s="67">
        <v>5</v>
      </c>
      <c r="F9" s="68">
        <v>8.7</v>
      </c>
      <c r="G9" s="68">
        <v>0</v>
      </c>
      <c r="H9" s="37">
        <f>ROUND(E9+F9-G9,2)</f>
        <v>13.7</v>
      </c>
      <c r="I9" s="36"/>
      <c r="J9" s="34"/>
      <c r="K9" s="34"/>
      <c r="L9" s="37">
        <f>ROUND(I9+J9-K9,2)</f>
        <v>0</v>
      </c>
      <c r="M9" s="67">
        <v>4</v>
      </c>
      <c r="N9" s="68">
        <v>8.35</v>
      </c>
      <c r="O9" s="68">
        <v>0</v>
      </c>
      <c r="P9" s="37">
        <f>ROUND(M9+N9-O9,2)</f>
        <v>12.35</v>
      </c>
      <c r="Q9" s="67">
        <v>5</v>
      </c>
      <c r="R9" s="68">
        <v>8.7</v>
      </c>
      <c r="S9" s="68">
        <v>0</v>
      </c>
      <c r="T9" s="37">
        <f>ROUND(Q9+R9-S9,2)</f>
        <v>13.7</v>
      </c>
      <c r="U9" s="67">
        <v>6</v>
      </c>
      <c r="V9" s="68">
        <v>8.6</v>
      </c>
      <c r="W9" s="68">
        <v>0</v>
      </c>
      <c r="X9" s="37">
        <f>ROUND(U9+V9-W9,2)</f>
        <v>14.6</v>
      </c>
      <c r="Y9" s="38">
        <f>ROUND(MAX(H9,L9)+P9+T9+X9,2)</f>
        <v>54.35</v>
      </c>
      <c r="Z9" s="39">
        <f>IF(Y9=0,"-",RANK(Y9,Y$6:Y$18))</f>
        <v>4</v>
      </c>
      <c r="AA9" s="9">
        <v>7</v>
      </c>
      <c r="AB9" s="9" t="str">
        <f>CONCATENATE(B9," ",A9)</f>
        <v>Carla Schubert </v>
      </c>
      <c r="AC9" s="19" t="s">
        <v>126</v>
      </c>
      <c r="AD9" s="40">
        <v>43730</v>
      </c>
      <c r="AE9" s="19">
        <f>Y9</f>
        <v>54.35</v>
      </c>
      <c r="AF9" s="19">
        <f>Z9</f>
        <v>4</v>
      </c>
    </row>
    <row r="10" spans="1:32" ht="17.25" customHeight="1">
      <c r="A10" s="96" t="s">
        <v>133</v>
      </c>
      <c r="B10" s="96" t="s">
        <v>134</v>
      </c>
      <c r="C10" s="95"/>
      <c r="D10" s="92" t="s">
        <v>59</v>
      </c>
      <c r="E10" s="67">
        <v>5</v>
      </c>
      <c r="F10" s="68">
        <v>8.7</v>
      </c>
      <c r="G10" s="68">
        <v>0</v>
      </c>
      <c r="H10" s="37">
        <f>ROUND(E10+F10-G10,2)</f>
        <v>13.7</v>
      </c>
      <c r="I10" s="36"/>
      <c r="J10" s="34"/>
      <c r="K10" s="34"/>
      <c r="L10" s="37">
        <f>ROUND(I10+J10-K10,2)</f>
        <v>0</v>
      </c>
      <c r="M10" s="67">
        <v>5</v>
      </c>
      <c r="N10" s="68">
        <v>8.2</v>
      </c>
      <c r="O10" s="68">
        <v>0</v>
      </c>
      <c r="P10" s="37">
        <f>ROUND(M10+N10-O10,2)</f>
        <v>13.2</v>
      </c>
      <c r="Q10" s="67">
        <v>6</v>
      </c>
      <c r="R10" s="68">
        <v>7.4</v>
      </c>
      <c r="S10" s="68">
        <v>0</v>
      </c>
      <c r="T10" s="37">
        <f>ROUND(Q10+R10-S10,2)</f>
        <v>13.4</v>
      </c>
      <c r="U10" s="67">
        <v>6</v>
      </c>
      <c r="V10" s="68">
        <v>7.7</v>
      </c>
      <c r="W10" s="68">
        <v>0</v>
      </c>
      <c r="X10" s="37">
        <f>ROUND(U10+V10-W10,2)</f>
        <v>13.7</v>
      </c>
      <c r="Y10" s="38">
        <f>ROUND(MAX(H10,L10)+P10+T10+X10,2)</f>
        <v>54</v>
      </c>
      <c r="Z10" s="39">
        <f>IF(Y10=0,"-",RANK(Y10,Y$6:Y$18))</f>
        <v>5</v>
      </c>
      <c r="AA10" s="9">
        <v>6</v>
      </c>
      <c r="AB10" s="9" t="str">
        <f>CONCATENATE(B10," ",A10)</f>
        <v>Lilly Kellermann</v>
      </c>
      <c r="AC10" s="19" t="s">
        <v>126</v>
      </c>
      <c r="AD10" s="40">
        <v>43730</v>
      </c>
      <c r="AE10" s="19">
        <f>Y10</f>
        <v>54</v>
      </c>
      <c r="AF10" s="19">
        <f>Z10</f>
        <v>5</v>
      </c>
    </row>
    <row r="11" spans="1:32" ht="17.25" customHeight="1">
      <c r="A11" s="96" t="s">
        <v>135</v>
      </c>
      <c r="B11" s="96" t="s">
        <v>136</v>
      </c>
      <c r="C11" s="95"/>
      <c r="D11" s="92" t="s">
        <v>59</v>
      </c>
      <c r="E11" s="67">
        <v>5</v>
      </c>
      <c r="F11" s="68">
        <v>8.8</v>
      </c>
      <c r="G11" s="68">
        <v>0</v>
      </c>
      <c r="H11" s="37">
        <f>ROUND(E11+F11-G11,2)</f>
        <v>13.8</v>
      </c>
      <c r="I11" s="67"/>
      <c r="J11" s="68"/>
      <c r="K11" s="68"/>
      <c r="L11" s="37">
        <f>ROUND(I11+J11-K11,2)</f>
        <v>0</v>
      </c>
      <c r="M11" s="67">
        <v>4</v>
      </c>
      <c r="N11" s="68">
        <v>7.7</v>
      </c>
      <c r="O11" s="68">
        <v>0</v>
      </c>
      <c r="P11" s="37">
        <f>ROUND(M11+N11-O11,2)</f>
        <v>11.7</v>
      </c>
      <c r="Q11" s="67">
        <v>5.5</v>
      </c>
      <c r="R11" s="68">
        <v>7.7</v>
      </c>
      <c r="S11" s="68">
        <v>0</v>
      </c>
      <c r="T11" s="37">
        <f>ROUND(Q11+R11-S11,2)</f>
        <v>13.2</v>
      </c>
      <c r="U11" s="67">
        <v>5</v>
      </c>
      <c r="V11" s="68">
        <v>8.2</v>
      </c>
      <c r="W11" s="68">
        <v>0</v>
      </c>
      <c r="X11" s="37">
        <f>ROUND(U11+V11-W11,2)</f>
        <v>13.2</v>
      </c>
      <c r="Y11" s="38">
        <f>ROUND(MAX(H11,L11)+P11+T11+X11,2)</f>
        <v>51.9</v>
      </c>
      <c r="Z11" s="39">
        <f>IF(Y11=0,"-",RANK(Y11,Y$6:Y$18))</f>
        <v>6</v>
      </c>
      <c r="AA11" s="9">
        <v>5</v>
      </c>
      <c r="AB11" s="9" t="str">
        <f>CONCATENATE(B11," ",A11)</f>
        <v>Emily Posselt </v>
      </c>
      <c r="AC11" s="19" t="s">
        <v>126</v>
      </c>
      <c r="AD11" s="40">
        <v>43730</v>
      </c>
      <c r="AE11" s="19">
        <f>Y11</f>
        <v>51.9</v>
      </c>
      <c r="AF11" s="19">
        <f>Z11</f>
        <v>6</v>
      </c>
    </row>
    <row r="12" spans="1:32" ht="17.25" customHeight="1">
      <c r="A12" s="96" t="s">
        <v>137</v>
      </c>
      <c r="B12" s="96" t="s">
        <v>138</v>
      </c>
      <c r="C12" s="95"/>
      <c r="D12" s="92" t="s">
        <v>59</v>
      </c>
      <c r="E12" s="67">
        <v>6</v>
      </c>
      <c r="F12" s="68">
        <v>7.4</v>
      </c>
      <c r="G12" s="68">
        <v>0</v>
      </c>
      <c r="H12" s="37">
        <f>ROUND(E12+F12-G12,2)</f>
        <v>13.4</v>
      </c>
      <c r="I12" s="67"/>
      <c r="J12" s="68"/>
      <c r="K12" s="68"/>
      <c r="L12" s="37">
        <f>ROUND(I12+J12-K12,2)</f>
        <v>0</v>
      </c>
      <c r="M12" s="67">
        <v>5</v>
      </c>
      <c r="N12" s="68">
        <v>7.8</v>
      </c>
      <c r="O12" s="68">
        <v>0</v>
      </c>
      <c r="P12" s="37">
        <f>ROUND(M12+N12-O12,2)</f>
        <v>12.8</v>
      </c>
      <c r="Q12" s="67">
        <v>5</v>
      </c>
      <c r="R12" s="68">
        <v>7.3</v>
      </c>
      <c r="S12" s="68">
        <v>0</v>
      </c>
      <c r="T12" s="37">
        <f>ROUND(Q12+R12-S12,2)</f>
        <v>12.3</v>
      </c>
      <c r="U12" s="67">
        <v>5</v>
      </c>
      <c r="V12" s="68">
        <v>7.6</v>
      </c>
      <c r="W12" s="68">
        <v>0</v>
      </c>
      <c r="X12" s="37">
        <f>ROUND(U12+V12-W12,2)</f>
        <v>12.6</v>
      </c>
      <c r="Y12" s="38">
        <f>ROUND(MAX(H12,L12)+P12+T12+X12,2)</f>
        <v>51.1</v>
      </c>
      <c r="Z12" s="39">
        <f>IF(Y12=0,"-",RANK(Y12,Y$6:Y$18))</f>
        <v>7</v>
      </c>
      <c r="AA12" s="9">
        <v>4</v>
      </c>
      <c r="AB12" s="9" t="str">
        <f>CONCATENATE(B12," ",A12)</f>
        <v>Amelie Michels</v>
      </c>
      <c r="AC12" s="19" t="s">
        <v>126</v>
      </c>
      <c r="AD12" s="40">
        <v>43730</v>
      </c>
      <c r="AE12" s="19">
        <f>Y12</f>
        <v>51.1</v>
      </c>
      <c r="AF12" s="19">
        <f>Z12</f>
        <v>7</v>
      </c>
    </row>
    <row r="13" spans="1:32" ht="17.25" customHeight="1">
      <c r="A13" s="96" t="s">
        <v>139</v>
      </c>
      <c r="B13" s="96" t="s">
        <v>140</v>
      </c>
      <c r="C13" s="95"/>
      <c r="D13" s="95" t="s">
        <v>33</v>
      </c>
      <c r="E13" s="67">
        <v>5</v>
      </c>
      <c r="F13" s="68">
        <v>7.95</v>
      </c>
      <c r="G13" s="68">
        <v>0</v>
      </c>
      <c r="H13" s="37">
        <f>ROUND(E13+F13-G13,2)</f>
        <v>12.95</v>
      </c>
      <c r="I13" s="67"/>
      <c r="J13" s="68"/>
      <c r="K13" s="68"/>
      <c r="L13" s="37">
        <f>ROUND(I13+J13-K13,2)</f>
        <v>0</v>
      </c>
      <c r="M13" s="67">
        <v>3</v>
      </c>
      <c r="N13" s="68">
        <v>8.1</v>
      </c>
      <c r="O13" s="68">
        <v>0</v>
      </c>
      <c r="P13" s="37">
        <f>ROUND(M13+N13-O13,2)</f>
        <v>11.1</v>
      </c>
      <c r="Q13" s="67">
        <v>5</v>
      </c>
      <c r="R13" s="68">
        <v>7.6</v>
      </c>
      <c r="S13" s="68">
        <v>0</v>
      </c>
      <c r="T13" s="37">
        <f>ROUND(Q13+R13-S13,2)</f>
        <v>12.6</v>
      </c>
      <c r="U13" s="67">
        <v>6</v>
      </c>
      <c r="V13" s="68">
        <v>7.9</v>
      </c>
      <c r="W13" s="68">
        <v>0</v>
      </c>
      <c r="X13" s="37">
        <f>ROUND(U13+V13-W13,2)</f>
        <v>13.9</v>
      </c>
      <c r="Y13" s="38">
        <f>ROUND(MAX(H13,L13)+P13+T13+X13,2)</f>
        <v>50.55</v>
      </c>
      <c r="Z13" s="39">
        <f>IF(Y13=0,"-",RANK(Y13,Y$6:Y$18))</f>
        <v>8</v>
      </c>
      <c r="AA13" s="9">
        <v>3</v>
      </c>
      <c r="AB13" s="9" t="str">
        <f>CONCATENATE(B13," ",A13)</f>
        <v>Mara Apeltrath </v>
      </c>
      <c r="AC13" s="19" t="s">
        <v>126</v>
      </c>
      <c r="AD13" s="40">
        <v>43730</v>
      </c>
      <c r="AE13" s="19">
        <f>Y13</f>
        <v>50.55</v>
      </c>
      <c r="AF13" s="19">
        <f>Z13</f>
        <v>8</v>
      </c>
    </row>
    <row r="14" spans="1:32" ht="17.25" customHeight="1">
      <c r="A14" s="102" t="s">
        <v>141</v>
      </c>
      <c r="B14" s="102" t="s">
        <v>142</v>
      </c>
      <c r="C14" s="97"/>
      <c r="D14" s="98" t="s">
        <v>59</v>
      </c>
      <c r="E14" s="99">
        <v>0</v>
      </c>
      <c r="F14" s="100">
        <v>0</v>
      </c>
      <c r="G14" s="100">
        <v>0</v>
      </c>
      <c r="H14" s="59">
        <f>ROUND(E14+F14-G14,2)</f>
        <v>0</v>
      </c>
      <c r="I14" s="99">
        <v>0</v>
      </c>
      <c r="J14" s="100">
        <v>0</v>
      </c>
      <c r="K14" s="100">
        <v>0</v>
      </c>
      <c r="L14" s="59">
        <v>0</v>
      </c>
      <c r="M14" s="99">
        <v>0</v>
      </c>
      <c r="N14" s="100">
        <v>0</v>
      </c>
      <c r="O14" s="100">
        <v>0</v>
      </c>
      <c r="P14" s="59">
        <v>0</v>
      </c>
      <c r="Q14" s="99">
        <v>0</v>
      </c>
      <c r="R14" s="100">
        <v>0</v>
      </c>
      <c r="S14" s="100">
        <v>0</v>
      </c>
      <c r="T14" s="59">
        <v>0</v>
      </c>
      <c r="U14" s="99">
        <v>0</v>
      </c>
      <c r="V14" s="100">
        <v>0</v>
      </c>
      <c r="W14" s="100">
        <v>0</v>
      </c>
      <c r="X14" s="59">
        <f>ROUND(U14+V14-W14,2)</f>
        <v>0</v>
      </c>
      <c r="Y14" s="60">
        <f>ROUND(MAX(H14,L14)+P14+T14+X14,2)</f>
        <v>0</v>
      </c>
      <c r="Z14" s="101" t="str">
        <f>IF(Y14=0,"-",RANK(Y14,Y$6:Y$18))</f>
        <v>-</v>
      </c>
      <c r="AB14" s="9" t="str">
        <f>CONCATENATE(B14," ",A14)</f>
        <v>Sofia Paramio Wiehagen</v>
      </c>
      <c r="AC14" s="19" t="s">
        <v>126</v>
      </c>
      <c r="AD14" s="40">
        <v>43730</v>
      </c>
      <c r="AE14" s="19">
        <f>Y14</f>
        <v>0</v>
      </c>
      <c r="AF14" s="19" t="str">
        <f>Z14</f>
        <v>-</v>
      </c>
    </row>
    <row r="15" spans="1:29" ht="17.25" customHeight="1">
      <c r="A15" s="96"/>
      <c r="B15" s="96"/>
      <c r="C15" s="95"/>
      <c r="D15" s="95"/>
      <c r="E15" s="33"/>
      <c r="F15" s="34"/>
      <c r="G15" s="34"/>
      <c r="H15" s="37">
        <f>ROUND(E15+F15-G15,2)</f>
        <v>0</v>
      </c>
      <c r="I15" s="36"/>
      <c r="J15" s="34"/>
      <c r="K15" s="34"/>
      <c r="L15" s="37">
        <f>ROUND(I15+J15-K15,2)</f>
        <v>0</v>
      </c>
      <c r="M15" s="75"/>
      <c r="N15" s="34"/>
      <c r="O15" s="34"/>
      <c r="P15" s="37">
        <f>ROUND(M15+N15-O15,2)</f>
        <v>0</v>
      </c>
      <c r="Q15" s="33"/>
      <c r="R15" s="34"/>
      <c r="S15" s="34"/>
      <c r="T15" s="37">
        <f>ROUND(Q15+R15-S15,2)</f>
        <v>0</v>
      </c>
      <c r="U15" s="33"/>
      <c r="V15" s="34"/>
      <c r="W15" s="34"/>
      <c r="X15" s="37">
        <f>ROUND(U15+V15-W15,2)</f>
        <v>0</v>
      </c>
      <c r="Y15" s="38">
        <f>ROUND(MAX(H15,L15)+P15+T15+X15,2)</f>
        <v>0</v>
      </c>
      <c r="Z15" s="39" t="str">
        <f>IF(Y15=0,"-",RANK(Y15,Y$6:Y$18))</f>
        <v>-</v>
      </c>
      <c r="AB15" s="9" t="str">
        <f>CONCATENATE(B15," ",A15)</f>
        <v> </v>
      </c>
      <c r="AC15" s="19" t="s">
        <v>29</v>
      </c>
    </row>
    <row r="16" spans="1:26" ht="17.25" customHeight="1">
      <c r="A16" s="96"/>
      <c r="B16" s="96"/>
      <c r="C16" s="95"/>
      <c r="D16" s="96"/>
      <c r="E16" s="33"/>
      <c r="F16" s="34"/>
      <c r="G16" s="34"/>
      <c r="H16" s="37">
        <f>ROUND(E16+F16-G16,2)</f>
        <v>0</v>
      </c>
      <c r="I16" s="36"/>
      <c r="J16" s="34"/>
      <c r="K16" s="34"/>
      <c r="L16" s="37">
        <f>ROUND(I16+J16-K16,2)</f>
        <v>0</v>
      </c>
      <c r="M16" s="75"/>
      <c r="N16" s="34"/>
      <c r="O16" s="76"/>
      <c r="P16" s="37">
        <f>ROUND(M16+N16-O16,2)</f>
        <v>0</v>
      </c>
      <c r="Q16" s="33"/>
      <c r="R16" s="76"/>
      <c r="S16" s="76"/>
      <c r="T16" s="37">
        <f>ROUND(Q16+R16-S16,2)</f>
        <v>0</v>
      </c>
      <c r="U16" s="33"/>
      <c r="V16" s="76"/>
      <c r="W16" s="76"/>
      <c r="X16" s="37">
        <f>ROUND(U16+V16-W16,2)</f>
        <v>0</v>
      </c>
      <c r="Y16" s="38">
        <f>ROUND(MAX(H16,L16)+P16+T16+X16,2)</f>
        <v>0</v>
      </c>
      <c r="Z16" s="39" t="str">
        <f>IF(Y16=0,"-",RANK(Y16,Y$6:Y$18))</f>
        <v>-</v>
      </c>
    </row>
    <row r="17" spans="1:26" ht="17.25" customHeight="1">
      <c r="A17" s="96"/>
      <c r="B17" s="96"/>
      <c r="C17" s="95"/>
      <c r="D17" s="96"/>
      <c r="E17" s="33"/>
      <c r="F17" s="34"/>
      <c r="G17" s="34"/>
      <c r="H17" s="37">
        <f>ROUND(E17+F17-G17,2)</f>
        <v>0</v>
      </c>
      <c r="I17" s="36"/>
      <c r="J17" s="34"/>
      <c r="K17" s="34"/>
      <c r="L17" s="37">
        <f>ROUND(I17+J17-K17,2)</f>
        <v>0</v>
      </c>
      <c r="M17" s="75"/>
      <c r="N17" s="34"/>
      <c r="O17" s="76"/>
      <c r="P17" s="37">
        <f>ROUND(M17+N17-O17,2)</f>
        <v>0</v>
      </c>
      <c r="Q17" s="33"/>
      <c r="R17" s="76"/>
      <c r="S17" s="76"/>
      <c r="T17" s="37">
        <f>ROUND(Q17+R17-S17,2)</f>
        <v>0</v>
      </c>
      <c r="U17" s="33"/>
      <c r="V17" s="76"/>
      <c r="W17" s="76"/>
      <c r="X17" s="37">
        <f>ROUND(U17+V17-W17,2)</f>
        <v>0</v>
      </c>
      <c r="Y17" s="38">
        <f>ROUND(MAX(H17,L17)+P17+T17+X17,2)</f>
        <v>0</v>
      </c>
      <c r="Z17" s="39" t="str">
        <f>IF(Y17=0,"-",RANK(Y17,Y$6:Y$18))</f>
        <v>-</v>
      </c>
    </row>
    <row r="18" spans="1:26" ht="17.25" customHeight="1">
      <c r="A18" s="96"/>
      <c r="B18" s="96"/>
      <c r="C18" s="95"/>
      <c r="D18" s="96"/>
      <c r="E18" s="33"/>
      <c r="F18" s="34"/>
      <c r="G18" s="34"/>
      <c r="H18" s="37">
        <f>ROUND(E18+F18-G18,2)</f>
        <v>0</v>
      </c>
      <c r="I18" s="36"/>
      <c r="J18" s="34"/>
      <c r="K18" s="34"/>
      <c r="L18" s="37">
        <f>ROUND(I18+J18-K18,2)</f>
        <v>0</v>
      </c>
      <c r="M18" s="75"/>
      <c r="N18" s="34"/>
      <c r="O18" s="34"/>
      <c r="P18" s="37">
        <f>ROUND(M18+N18-O18,2)</f>
        <v>0</v>
      </c>
      <c r="Q18" s="33"/>
      <c r="R18" s="34"/>
      <c r="S18" s="34"/>
      <c r="T18" s="37">
        <f>ROUND(Q18+R18-S18,2)</f>
        <v>0</v>
      </c>
      <c r="U18" s="33"/>
      <c r="V18" s="34"/>
      <c r="W18" s="34"/>
      <c r="X18" s="37">
        <f>ROUND(U18+V18-W18,2)</f>
        <v>0</v>
      </c>
      <c r="Y18" s="38">
        <f>ROUND(MAX(H18,L18)+P18+T18+X18,2)</f>
        <v>0</v>
      </c>
      <c r="Z18" s="39" t="str">
        <f>IF(Y18=0,"-",RANK(Y18,Y$6:Y$18))</f>
        <v>-</v>
      </c>
    </row>
    <row r="26" ht="12.75">
      <c r="A26" s="7">
        <v>6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11.00390625" style="7" customWidth="1"/>
    <col min="2" max="2" width="10.28125" style="7" customWidth="1"/>
    <col min="3" max="3" width="5.57421875" style="8" customWidth="1"/>
    <col min="4" max="4" width="12.00390625" style="9" customWidth="1"/>
    <col min="5" max="26" width="4.7109375" style="9" customWidth="1"/>
    <col min="27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143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77" t="s">
        <v>144</v>
      </c>
      <c r="B6" s="77" t="s">
        <v>145</v>
      </c>
      <c r="C6" s="95"/>
      <c r="D6" s="92" t="s">
        <v>59</v>
      </c>
      <c r="E6" s="33">
        <v>7</v>
      </c>
      <c r="F6" s="34">
        <v>8.55</v>
      </c>
      <c r="G6" s="34">
        <v>0</v>
      </c>
      <c r="H6" s="37">
        <f>ROUND(E6+F6-G6,2)</f>
        <v>15.55</v>
      </c>
      <c r="I6" s="36"/>
      <c r="J6" s="34"/>
      <c r="K6" s="34"/>
      <c r="L6" s="37">
        <f>ROUND(I6+J6-K6,2)</f>
        <v>0</v>
      </c>
      <c r="M6" s="75">
        <v>5</v>
      </c>
      <c r="N6" s="34">
        <v>8.65</v>
      </c>
      <c r="O6" s="34">
        <v>0</v>
      </c>
      <c r="P6" s="37">
        <f>ROUND(M6+N6-O6,2)</f>
        <v>13.65</v>
      </c>
      <c r="Q6" s="33">
        <v>6</v>
      </c>
      <c r="R6" s="34">
        <v>8</v>
      </c>
      <c r="S6" s="34">
        <v>0</v>
      </c>
      <c r="T6" s="37">
        <f>ROUND(Q6+R6-S6,2)</f>
        <v>14</v>
      </c>
      <c r="U6" s="33">
        <v>8</v>
      </c>
      <c r="V6" s="34">
        <v>6.9</v>
      </c>
      <c r="W6" s="34">
        <v>0</v>
      </c>
      <c r="X6" s="37">
        <f>ROUND(U6+V6-W6,2)</f>
        <v>14.9</v>
      </c>
      <c r="Y6" s="38">
        <f>ROUND(MAX(H6,L6)+P6+T6+X6,2)</f>
        <v>58.1</v>
      </c>
      <c r="Z6" s="39">
        <v>1</v>
      </c>
      <c r="AA6" s="9">
        <v>10</v>
      </c>
      <c r="AB6" s="9" t="str">
        <f>CONCATENATE(B6," ",A6)</f>
        <v>Anais Lindenberg   </v>
      </c>
      <c r="AC6" s="19" t="s">
        <v>146</v>
      </c>
      <c r="AD6" s="40">
        <v>43730</v>
      </c>
      <c r="AE6" s="19">
        <f>Y6</f>
        <v>58.1</v>
      </c>
      <c r="AF6" s="19">
        <f>Z6</f>
        <v>1</v>
      </c>
    </row>
    <row r="7" spans="1:32" ht="17.25" customHeight="1">
      <c r="A7" s="77" t="s">
        <v>147</v>
      </c>
      <c r="B7" s="77" t="s">
        <v>148</v>
      </c>
      <c r="C7" s="95"/>
      <c r="D7" s="92" t="s">
        <v>59</v>
      </c>
      <c r="E7" s="33">
        <v>7</v>
      </c>
      <c r="F7" s="34">
        <v>8</v>
      </c>
      <c r="G7" s="34">
        <v>0</v>
      </c>
      <c r="H7" s="37">
        <f>ROUND(E7+F7-G7,2)</f>
        <v>15</v>
      </c>
      <c r="I7" s="36"/>
      <c r="J7" s="34"/>
      <c r="K7" s="34"/>
      <c r="L7" s="37">
        <f>ROUND(I7+J7-K7,2)</f>
        <v>0</v>
      </c>
      <c r="M7" s="75">
        <v>5</v>
      </c>
      <c r="N7" s="34">
        <v>7.95</v>
      </c>
      <c r="O7" s="34">
        <v>0</v>
      </c>
      <c r="P7" s="37">
        <f>ROUND(M7+N7-O7,2)</f>
        <v>12.95</v>
      </c>
      <c r="Q7" s="33">
        <v>5.5</v>
      </c>
      <c r="R7" s="34">
        <v>7.1</v>
      </c>
      <c r="S7" s="34">
        <v>0</v>
      </c>
      <c r="T7" s="37">
        <f>ROUND(Q7+R7-S7,2)</f>
        <v>12.6</v>
      </c>
      <c r="U7" s="33">
        <v>7</v>
      </c>
      <c r="V7" s="34">
        <v>7.7</v>
      </c>
      <c r="W7" s="34">
        <v>0</v>
      </c>
      <c r="X7" s="37">
        <f>ROUND(U7+V7-W7,2)</f>
        <v>14.7</v>
      </c>
      <c r="Y7" s="38">
        <f>ROUND(MAX(H7,L7)+P7+T7+X7,2)</f>
        <v>55.25</v>
      </c>
      <c r="Z7" s="39">
        <v>2</v>
      </c>
      <c r="AA7" s="9">
        <v>9</v>
      </c>
      <c r="AB7" s="9" t="str">
        <f>CONCATENATE(B7," ",A7)</f>
        <v>Betty Kretzschmar </v>
      </c>
      <c r="AC7" s="19" t="s">
        <v>146</v>
      </c>
      <c r="AD7" s="40">
        <v>43730</v>
      </c>
      <c r="AE7" s="19">
        <f>Y7</f>
        <v>55.25</v>
      </c>
      <c r="AF7" s="19">
        <f>Z7</f>
        <v>2</v>
      </c>
    </row>
    <row r="8" spans="1:32" ht="17.25" customHeight="1">
      <c r="A8" s="96" t="s">
        <v>29</v>
      </c>
      <c r="B8" s="96" t="s">
        <v>29</v>
      </c>
      <c r="C8" s="95"/>
      <c r="D8" s="95" t="s">
        <v>29</v>
      </c>
      <c r="E8" s="33"/>
      <c r="F8" s="34"/>
      <c r="G8" s="34"/>
      <c r="H8" s="37">
        <f>ROUND(E8+F8-G8,2)</f>
        <v>0</v>
      </c>
      <c r="I8" s="36"/>
      <c r="J8" s="34"/>
      <c r="K8" s="34"/>
      <c r="L8" s="37">
        <f>ROUND(I8+J8-K8,2)</f>
        <v>0</v>
      </c>
      <c r="M8" s="75"/>
      <c r="N8" s="34"/>
      <c r="O8" s="34"/>
      <c r="P8" s="37">
        <f>ROUND(M8+N8-O8,2)</f>
        <v>0</v>
      </c>
      <c r="Q8" s="33"/>
      <c r="R8" s="34"/>
      <c r="S8" s="34"/>
      <c r="T8" s="37">
        <f>ROUND(Q8+R8-S8,2)</f>
        <v>0</v>
      </c>
      <c r="U8" s="33"/>
      <c r="V8" s="34"/>
      <c r="W8" s="34"/>
      <c r="X8" s="37">
        <f>ROUND(U8+V8-W8,2)</f>
        <v>0</v>
      </c>
      <c r="Y8" s="38">
        <f>ROUND(MAX(H8,L8)+P8+T8+X8,2)</f>
        <v>0</v>
      </c>
      <c r="Z8" s="39" t="str">
        <f>IF(Y8=0,"-",RANK(Y8,Y$6:Y$15))</f>
        <v>-</v>
      </c>
      <c r="AB8" s="9" t="str">
        <f>CONCATENATE(B8," ",A8)</f>
        <v>   </v>
      </c>
      <c r="AC8" s="19" t="s">
        <v>29</v>
      </c>
      <c r="AD8" s="40"/>
      <c r="AE8" s="19"/>
      <c r="AF8" s="19"/>
    </row>
    <row r="9" spans="1:32" ht="17.25" customHeight="1">
      <c r="A9" s="96" t="s">
        <v>29</v>
      </c>
      <c r="B9" s="96" t="s">
        <v>29</v>
      </c>
      <c r="C9" s="95"/>
      <c r="D9" s="95" t="s">
        <v>29</v>
      </c>
      <c r="E9" s="33"/>
      <c r="F9" s="34"/>
      <c r="G9" s="34"/>
      <c r="H9" s="37">
        <f>ROUND(E9+F9-G9,2)</f>
        <v>0</v>
      </c>
      <c r="I9" s="36"/>
      <c r="J9" s="34"/>
      <c r="K9" s="34"/>
      <c r="L9" s="37">
        <f>ROUND(I9+J9-K9,2)</f>
        <v>0</v>
      </c>
      <c r="M9" s="75"/>
      <c r="N9" s="34"/>
      <c r="O9" s="34"/>
      <c r="P9" s="37">
        <f>ROUND(M9+N9-O9,2)</f>
        <v>0</v>
      </c>
      <c r="Q9" s="33"/>
      <c r="R9" s="34"/>
      <c r="S9" s="34"/>
      <c r="T9" s="37">
        <f>ROUND(Q9+R9-S9,2)</f>
        <v>0</v>
      </c>
      <c r="U9" s="33"/>
      <c r="V9" s="34"/>
      <c r="W9" s="34"/>
      <c r="X9" s="37">
        <f>ROUND(U9+V9-W9,2)</f>
        <v>0</v>
      </c>
      <c r="Y9" s="38">
        <f>ROUND(MAX(H9,L9)+P9+T9+X9,2)</f>
        <v>0</v>
      </c>
      <c r="Z9" s="39" t="str">
        <f>IF(Y9=0,"-",RANK(Y9,Y$6:Y$15))</f>
        <v>-</v>
      </c>
      <c r="AB9" s="9" t="str">
        <f>CONCATENATE(B9," ",A9)</f>
        <v>   </v>
      </c>
      <c r="AC9" s="19" t="s">
        <v>29</v>
      </c>
      <c r="AD9" s="40"/>
      <c r="AE9" s="19"/>
      <c r="AF9" s="19"/>
    </row>
    <row r="10" spans="1:26" ht="17.25" customHeight="1">
      <c r="A10" s="96"/>
      <c r="B10" s="96"/>
      <c r="C10" s="95"/>
      <c r="D10" s="95"/>
      <c r="E10" s="33"/>
      <c r="F10" s="34"/>
      <c r="G10" s="34"/>
      <c r="H10" s="37">
        <f>ROUND(E10+F10-G10,2)</f>
        <v>0</v>
      </c>
      <c r="I10" s="36"/>
      <c r="J10" s="34"/>
      <c r="K10" s="34"/>
      <c r="L10" s="37">
        <f>ROUND(I10+J10-K10,2)</f>
        <v>0</v>
      </c>
      <c r="M10" s="75"/>
      <c r="N10" s="34"/>
      <c r="O10" s="76"/>
      <c r="P10" s="37">
        <f>ROUND(M10+N10-O10,2)</f>
        <v>0</v>
      </c>
      <c r="Q10" s="33"/>
      <c r="R10" s="76"/>
      <c r="S10" s="76"/>
      <c r="T10" s="37">
        <f>ROUND(Q10+R10-S10,2)</f>
        <v>0</v>
      </c>
      <c r="U10" s="33"/>
      <c r="V10" s="76"/>
      <c r="W10" s="76"/>
      <c r="X10" s="37">
        <f>ROUND(U10+V10-W10,2)</f>
        <v>0</v>
      </c>
      <c r="Y10" s="38">
        <f>ROUND(MAX(H10,L10)+P10+T10+X10,2)</f>
        <v>0</v>
      </c>
      <c r="Z10" s="39" t="str">
        <f>IF(Y10=0,"-",RANK(Y10,Y$6:Y$15))</f>
        <v>-</v>
      </c>
    </row>
    <row r="11" spans="1:26" ht="17.25" customHeight="1">
      <c r="A11" s="96"/>
      <c r="B11" s="96"/>
      <c r="C11" s="95"/>
      <c r="D11" s="95"/>
      <c r="E11" s="33"/>
      <c r="F11" s="34"/>
      <c r="G11" s="34"/>
      <c r="H11" s="37">
        <f>ROUND(E11+F11-G11,2)</f>
        <v>0</v>
      </c>
      <c r="I11" s="36"/>
      <c r="J11" s="34"/>
      <c r="K11" s="34"/>
      <c r="L11" s="37">
        <f>ROUND(I11+J11-K11,2)</f>
        <v>0</v>
      </c>
      <c r="M11" s="75"/>
      <c r="N11" s="34"/>
      <c r="O11" s="34"/>
      <c r="P11" s="37">
        <f>ROUND(M11+N11-O11,2)</f>
        <v>0</v>
      </c>
      <c r="Q11" s="33"/>
      <c r="R11" s="34"/>
      <c r="S11" s="34"/>
      <c r="T11" s="37">
        <f>ROUND(Q11+R11-S11,2)</f>
        <v>0</v>
      </c>
      <c r="U11" s="33"/>
      <c r="V11" s="34"/>
      <c r="W11" s="34"/>
      <c r="X11" s="37">
        <f>ROUND(U11+V11-W11,2)</f>
        <v>0</v>
      </c>
      <c r="Y11" s="38">
        <f>ROUND(MAX(H11,L11)+P11+T11+X11,2)</f>
        <v>0</v>
      </c>
      <c r="Z11" s="39" t="str">
        <f>IF(Y11=0,"-",RANK(Y11,Y$6:Y$15))</f>
        <v>-</v>
      </c>
    </row>
    <row r="12" spans="1:26" ht="17.25" customHeight="1">
      <c r="A12" s="96"/>
      <c r="B12" s="96"/>
      <c r="C12" s="95"/>
      <c r="D12" s="95"/>
      <c r="E12" s="33"/>
      <c r="F12" s="34"/>
      <c r="G12" s="34"/>
      <c r="H12" s="37">
        <f>ROUND(E12+F12-G12,2)</f>
        <v>0</v>
      </c>
      <c r="I12" s="36"/>
      <c r="J12" s="34"/>
      <c r="K12" s="34"/>
      <c r="L12" s="37">
        <f>ROUND(I12+J12-K12,2)</f>
        <v>0</v>
      </c>
      <c r="M12" s="75"/>
      <c r="N12" s="34"/>
      <c r="O12" s="34"/>
      <c r="P12" s="37">
        <f>ROUND(M12+N12-O12,2)</f>
        <v>0</v>
      </c>
      <c r="Q12" s="33"/>
      <c r="R12" s="34"/>
      <c r="S12" s="34"/>
      <c r="T12" s="37">
        <f>ROUND(Q12+R12-S12,2)</f>
        <v>0</v>
      </c>
      <c r="U12" s="33"/>
      <c r="V12" s="34"/>
      <c r="W12" s="34"/>
      <c r="X12" s="37">
        <f>ROUND(U12+V12-W12,2)</f>
        <v>0</v>
      </c>
      <c r="Y12" s="38">
        <f>ROUND(MAX(H12,L12)+P12+T12+X12,2)</f>
        <v>0</v>
      </c>
      <c r="Z12" s="39" t="str">
        <f>IF(Y12=0,"-",RANK(Y12,Y$6:Y$15))</f>
        <v>-</v>
      </c>
    </row>
    <row r="13" spans="1:26" ht="17.25" customHeight="1">
      <c r="A13" s="96"/>
      <c r="B13" s="96"/>
      <c r="C13" s="95"/>
      <c r="D13" s="96"/>
      <c r="E13" s="33"/>
      <c r="F13" s="34"/>
      <c r="G13" s="34"/>
      <c r="H13" s="37">
        <f>ROUND(E13+F13-G13,2)</f>
        <v>0</v>
      </c>
      <c r="I13" s="36"/>
      <c r="J13" s="34"/>
      <c r="K13" s="34"/>
      <c r="L13" s="37">
        <f>ROUND(I13+J13-K13,2)</f>
        <v>0</v>
      </c>
      <c r="M13" s="75"/>
      <c r="N13" s="34"/>
      <c r="O13" s="76"/>
      <c r="P13" s="37">
        <f>ROUND(M13+N13-O13,2)</f>
        <v>0</v>
      </c>
      <c r="Q13" s="33"/>
      <c r="R13" s="76"/>
      <c r="S13" s="76"/>
      <c r="T13" s="37">
        <f>ROUND(Q13+R13-S13,2)</f>
        <v>0</v>
      </c>
      <c r="U13" s="33"/>
      <c r="V13" s="76"/>
      <c r="W13" s="76"/>
      <c r="X13" s="37">
        <f>ROUND(U13+V13-W13,2)</f>
        <v>0</v>
      </c>
      <c r="Y13" s="38">
        <f>ROUND(MAX(H13,L13)+P13+T13+X13,2)</f>
        <v>0</v>
      </c>
      <c r="Z13" s="39" t="str">
        <f>IF(Y13=0,"-",RANK(Y13,Y$6:Y$15))</f>
        <v>-</v>
      </c>
    </row>
    <row r="14" spans="1:26" ht="17.25" customHeight="1">
      <c r="A14" s="96"/>
      <c r="B14" s="96"/>
      <c r="C14" s="95"/>
      <c r="D14" s="96"/>
      <c r="E14" s="33"/>
      <c r="F14" s="34"/>
      <c r="G14" s="34"/>
      <c r="H14" s="37">
        <f>ROUND(E14+F14-G14,2)</f>
        <v>0</v>
      </c>
      <c r="I14" s="36"/>
      <c r="J14" s="34"/>
      <c r="K14" s="34"/>
      <c r="L14" s="37">
        <f>ROUND(I14+J14-K14,2)</f>
        <v>0</v>
      </c>
      <c r="M14" s="75"/>
      <c r="N14" s="34"/>
      <c r="O14" s="76"/>
      <c r="P14" s="37">
        <f>ROUND(M14+N14-O14,2)</f>
        <v>0</v>
      </c>
      <c r="Q14" s="33"/>
      <c r="R14" s="76"/>
      <c r="S14" s="76"/>
      <c r="T14" s="37">
        <f>ROUND(Q14+R14-S14,2)</f>
        <v>0</v>
      </c>
      <c r="U14" s="33"/>
      <c r="V14" s="76"/>
      <c r="W14" s="76"/>
      <c r="X14" s="37">
        <f>ROUND(U14+V14-W14,2)</f>
        <v>0</v>
      </c>
      <c r="Y14" s="38">
        <f>ROUND(MAX(H14,L14)+P14+T14+X14,2)</f>
        <v>0</v>
      </c>
      <c r="Z14" s="39" t="str">
        <f>IF(Y14=0,"-",RANK(Y14,Y$6:Y$15))</f>
        <v>-</v>
      </c>
    </row>
    <row r="15" spans="1:26" ht="17.25" customHeight="1">
      <c r="A15" s="96"/>
      <c r="B15" s="96"/>
      <c r="C15" s="95"/>
      <c r="D15" s="96"/>
      <c r="E15" s="33"/>
      <c r="F15" s="34"/>
      <c r="G15" s="34"/>
      <c r="H15" s="37">
        <f>ROUND(E15+F15-G15,2)</f>
        <v>0</v>
      </c>
      <c r="I15" s="36"/>
      <c r="J15" s="34"/>
      <c r="K15" s="34" t="s">
        <v>29</v>
      </c>
      <c r="L15" s="37">
        <f>ROUND(I15+J15-K15,2)</f>
        <v>0</v>
      </c>
      <c r="M15" s="75"/>
      <c r="N15" s="34"/>
      <c r="O15" s="34"/>
      <c r="P15" s="37">
        <f>ROUND(M15+N15-O15,2)</f>
        <v>0</v>
      </c>
      <c r="Q15" s="33"/>
      <c r="R15" s="34"/>
      <c r="S15" s="34"/>
      <c r="T15" s="37">
        <f>ROUND(Q15+R15-S15,2)</f>
        <v>0</v>
      </c>
      <c r="U15" s="33"/>
      <c r="V15" s="34"/>
      <c r="W15" s="34"/>
      <c r="X15" s="37">
        <f>ROUND(U15+V15-W15,2)</f>
        <v>0</v>
      </c>
      <c r="Y15" s="38">
        <f>ROUND(MAX(H15,L15)+P15+T15+X15,2)</f>
        <v>0</v>
      </c>
      <c r="Z15" s="39" t="str">
        <f>IF(Y15=0,"-",RANK(Y15,Y$6:Y$15))</f>
        <v>-</v>
      </c>
    </row>
    <row r="20" ht="12.75">
      <c r="A20" s="7">
        <v>6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="84" zoomScaleNormal="84" workbookViewId="0" topLeftCell="A1">
      <selection activeCell="A6" sqref="A6"/>
    </sheetView>
  </sheetViews>
  <sheetFormatPr defaultColWidth="11.421875" defaultRowHeight="12.75"/>
  <cols>
    <col min="1" max="1" width="11.421875" style="7" customWidth="1"/>
    <col min="2" max="2" width="11.28125" style="7" customWidth="1"/>
    <col min="3" max="3" width="5.57421875" style="8" customWidth="1"/>
    <col min="4" max="4" width="12.00390625" style="9" customWidth="1"/>
    <col min="5" max="11" width="4.7109375" style="9" customWidth="1"/>
    <col min="12" max="12" width="6.140625" style="9" customWidth="1"/>
    <col min="13" max="15" width="4.7109375" style="9" customWidth="1"/>
    <col min="16" max="16" width="5.8515625" style="9" customWidth="1"/>
    <col min="17" max="19" width="4.7109375" style="9" customWidth="1"/>
    <col min="20" max="20" width="5.8515625" style="9" customWidth="1"/>
    <col min="21" max="23" width="4.7109375" style="9" customWidth="1"/>
    <col min="24" max="25" width="6.140625" style="9" customWidth="1"/>
    <col min="26" max="26" width="4.7109375" style="9" customWidth="1"/>
    <col min="27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149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96" t="s">
        <v>150</v>
      </c>
      <c r="B6" s="96" t="s">
        <v>151</v>
      </c>
      <c r="C6" s="95"/>
      <c r="D6" s="92" t="s">
        <v>59</v>
      </c>
      <c r="E6" s="67">
        <v>3.5</v>
      </c>
      <c r="F6" s="68">
        <v>8.4</v>
      </c>
      <c r="G6" s="68">
        <v>0</v>
      </c>
      <c r="H6" s="37">
        <f>ROUND(E6+F6-G6,2)</f>
        <v>11.9</v>
      </c>
      <c r="I6" s="69">
        <v>0</v>
      </c>
      <c r="J6" s="68">
        <v>0</v>
      </c>
      <c r="K6" s="68">
        <v>0</v>
      </c>
      <c r="L6" s="37">
        <f>ROUND(I6+J6-K6,2)</f>
        <v>0</v>
      </c>
      <c r="M6" s="70">
        <v>3.2</v>
      </c>
      <c r="N6" s="68">
        <v>8.2</v>
      </c>
      <c r="O6" s="103">
        <v>0</v>
      </c>
      <c r="P6" s="37">
        <f>ROUND(M6+N6-O6,2)</f>
        <v>11.4</v>
      </c>
      <c r="Q6" s="67">
        <v>3.6</v>
      </c>
      <c r="R6" s="103">
        <v>6.6</v>
      </c>
      <c r="S6" s="103">
        <v>0</v>
      </c>
      <c r="T6" s="37">
        <f>ROUND(Q6+R6-S6,2)</f>
        <v>10.2</v>
      </c>
      <c r="U6" s="67">
        <v>4.3</v>
      </c>
      <c r="V6" s="103">
        <v>8.05</v>
      </c>
      <c r="W6" s="103">
        <v>0</v>
      </c>
      <c r="X6" s="37">
        <f>ROUND(U6+V6-W6,2)</f>
        <v>12.35</v>
      </c>
      <c r="Y6" s="71">
        <f>ROUND(MAX(H6,L6)+P6+T6+X6,2)</f>
        <v>45.85</v>
      </c>
      <c r="Z6" s="72">
        <f>IF(Y6=0,"-",RANK(Y6,Y$6:Y$17))</f>
        <v>1</v>
      </c>
      <c r="AA6" s="9">
        <v>10</v>
      </c>
      <c r="AB6" s="9" t="str">
        <f>CONCATENATE(B6," ",A6)</f>
        <v>Maylin Wenig </v>
      </c>
      <c r="AC6" s="19" t="s">
        <v>152</v>
      </c>
      <c r="AD6" s="40">
        <v>43730</v>
      </c>
      <c r="AE6" s="19">
        <f>Y6</f>
        <v>45.85</v>
      </c>
      <c r="AF6" s="19">
        <f>Z6</f>
        <v>1</v>
      </c>
    </row>
    <row r="7" spans="1:32" ht="17.25" customHeight="1">
      <c r="A7" s="96" t="s">
        <v>153</v>
      </c>
      <c r="B7" s="96" t="s">
        <v>154</v>
      </c>
      <c r="C7" s="95"/>
      <c r="D7" s="92" t="s">
        <v>59</v>
      </c>
      <c r="E7" s="34">
        <v>3.5</v>
      </c>
      <c r="F7" s="34">
        <v>8.25</v>
      </c>
      <c r="G7" s="34">
        <v>0</v>
      </c>
      <c r="H7" s="37">
        <f>ROUND(E7+F7-G7,2)</f>
        <v>11.75</v>
      </c>
      <c r="I7" s="34">
        <v>0</v>
      </c>
      <c r="J7" s="34">
        <v>0</v>
      </c>
      <c r="K7" s="34">
        <v>0</v>
      </c>
      <c r="L7" s="37">
        <f>ROUND(I7+J7-K7,2)</f>
        <v>0</v>
      </c>
      <c r="M7" s="104">
        <v>3.2</v>
      </c>
      <c r="N7" s="34">
        <v>8.25</v>
      </c>
      <c r="O7" s="34">
        <v>0</v>
      </c>
      <c r="P7" s="37">
        <f>ROUND(M7+N7-O7,2)</f>
        <v>11.45</v>
      </c>
      <c r="Q7" s="105">
        <v>3.6</v>
      </c>
      <c r="R7" s="106">
        <v>6.2</v>
      </c>
      <c r="S7" s="106">
        <v>0</v>
      </c>
      <c r="T7" s="37">
        <f>ROUND(Q7+R7-S7,2)</f>
        <v>9.8</v>
      </c>
      <c r="U7" s="34">
        <v>3.8</v>
      </c>
      <c r="V7" s="34">
        <v>8.3</v>
      </c>
      <c r="W7" s="34">
        <v>0</v>
      </c>
      <c r="X7" s="37">
        <f>ROUND(U7+V7-W7,2)</f>
        <v>12.1</v>
      </c>
      <c r="Y7" s="71">
        <f>ROUND(MAX(H7,L7)+P7+T7+X7,2)</f>
        <v>45.1</v>
      </c>
      <c r="Z7" s="39">
        <f>IF(Y7=0,"-",RANK(Y7,Y$6:Y$17))</f>
        <v>2</v>
      </c>
      <c r="AA7" s="9">
        <v>9</v>
      </c>
      <c r="AB7" s="9" t="str">
        <f>CONCATENATE(B7," ",A7)</f>
        <v>Greta Mühlhausen </v>
      </c>
      <c r="AC7" s="19" t="s">
        <v>152</v>
      </c>
      <c r="AD7" s="40">
        <v>43730</v>
      </c>
      <c r="AE7" s="19">
        <f>Y7</f>
        <v>45.1</v>
      </c>
      <c r="AF7" s="19">
        <f>Z7</f>
        <v>2</v>
      </c>
    </row>
    <row r="8" spans="1:32" ht="17.25" customHeight="1">
      <c r="A8" s="96" t="s">
        <v>155</v>
      </c>
      <c r="B8" s="96" t="s">
        <v>156</v>
      </c>
      <c r="C8" s="95"/>
      <c r="D8" s="95" t="s">
        <v>157</v>
      </c>
      <c r="E8" s="105">
        <v>3.5</v>
      </c>
      <c r="F8" s="106">
        <v>7.9</v>
      </c>
      <c r="G8" s="106">
        <v>0</v>
      </c>
      <c r="H8" s="37">
        <f>ROUND(E8+F8-G8,2)</f>
        <v>11.4</v>
      </c>
      <c r="I8" s="107">
        <v>0</v>
      </c>
      <c r="J8" s="106">
        <v>0</v>
      </c>
      <c r="K8" s="106">
        <v>0</v>
      </c>
      <c r="L8" s="37">
        <f>ROUND(I8+J8-K8,2)</f>
        <v>0</v>
      </c>
      <c r="M8" s="108">
        <v>3.6</v>
      </c>
      <c r="N8" s="106">
        <v>7.3</v>
      </c>
      <c r="O8" s="106">
        <v>0</v>
      </c>
      <c r="P8" s="37">
        <f>ROUND(M8+N8-O8,2)</f>
        <v>10.9</v>
      </c>
      <c r="Q8" s="105">
        <v>4.1</v>
      </c>
      <c r="R8" s="106">
        <v>6.7</v>
      </c>
      <c r="S8" s="106">
        <v>0</v>
      </c>
      <c r="T8" s="37">
        <f>ROUND(Q8+R8-S8,2)</f>
        <v>10.8</v>
      </c>
      <c r="U8" s="109">
        <v>4.3</v>
      </c>
      <c r="V8" s="109">
        <v>7.4</v>
      </c>
      <c r="W8" s="106">
        <v>0</v>
      </c>
      <c r="X8" s="37">
        <f>ROUND(U8+V8-W8,2)</f>
        <v>11.7</v>
      </c>
      <c r="Y8" s="71">
        <f>ROUND(MAX(H8,L8)+P8+T8+X8,2)</f>
        <v>44.8</v>
      </c>
      <c r="Z8" s="39">
        <f>IF(Y8=0,"-",RANK(Y8,Y$6:Y$17))</f>
        <v>3</v>
      </c>
      <c r="AA8" s="9">
        <v>8</v>
      </c>
      <c r="AB8" s="9" t="str">
        <f>CONCATENATE(B8," ",A8)</f>
        <v>Lena Simmann</v>
      </c>
      <c r="AC8" s="19" t="s">
        <v>152</v>
      </c>
      <c r="AD8" s="40">
        <v>43730</v>
      </c>
      <c r="AE8" s="19">
        <f>Y8</f>
        <v>44.8</v>
      </c>
      <c r="AF8" s="19">
        <f>Z8</f>
        <v>3</v>
      </c>
    </row>
    <row r="9" spans="1:32" ht="17.25" customHeight="1">
      <c r="A9" s="96" t="s">
        <v>158</v>
      </c>
      <c r="B9" s="96" t="s">
        <v>156</v>
      </c>
      <c r="C9" s="95"/>
      <c r="D9" s="92" t="s">
        <v>59</v>
      </c>
      <c r="E9" s="33">
        <v>3.5</v>
      </c>
      <c r="F9" s="34">
        <v>7.9</v>
      </c>
      <c r="G9" s="34">
        <v>0</v>
      </c>
      <c r="H9" s="37">
        <f>ROUND(E9+F9-G9,2)</f>
        <v>11.4</v>
      </c>
      <c r="I9" s="36">
        <v>0</v>
      </c>
      <c r="J9" s="34">
        <v>0</v>
      </c>
      <c r="K9" s="34">
        <v>0</v>
      </c>
      <c r="L9" s="37">
        <f>ROUND(I9+J9-K9,2)</f>
        <v>0</v>
      </c>
      <c r="M9" s="75">
        <v>3.2</v>
      </c>
      <c r="N9" s="34">
        <v>7.7</v>
      </c>
      <c r="O9" s="76">
        <v>0</v>
      </c>
      <c r="P9" s="37">
        <f>ROUND(M9+N9-O9,2)</f>
        <v>10.9</v>
      </c>
      <c r="Q9" s="33">
        <v>3.7</v>
      </c>
      <c r="R9" s="76">
        <v>5.75</v>
      </c>
      <c r="S9" s="76">
        <v>0</v>
      </c>
      <c r="T9" s="37">
        <f>ROUND(Q9+R9-S9,2)</f>
        <v>9.45</v>
      </c>
      <c r="U9" s="105">
        <v>3.9</v>
      </c>
      <c r="V9" s="106">
        <v>8.6</v>
      </c>
      <c r="W9" s="76">
        <v>0</v>
      </c>
      <c r="X9" s="37">
        <f>ROUND(U9+V9-W9,2)</f>
        <v>12.5</v>
      </c>
      <c r="Y9" s="38">
        <f>ROUND(MAX(H9,L9)+P9+T9+X9,2)</f>
        <v>44.25</v>
      </c>
      <c r="Z9" s="39">
        <f>IF(Y9=0,"-",RANK(Y9,Y$6:Y$17))</f>
        <v>4</v>
      </c>
      <c r="AA9" s="9">
        <v>7</v>
      </c>
      <c r="AB9" s="9" t="str">
        <f>CONCATENATE(B9," ",A9)</f>
        <v>Lena Baumann </v>
      </c>
      <c r="AC9" s="19" t="s">
        <v>152</v>
      </c>
      <c r="AD9" s="40">
        <v>43730</v>
      </c>
      <c r="AE9" s="19">
        <f>Y9</f>
        <v>44.25</v>
      </c>
      <c r="AF9" s="19">
        <f>Z9</f>
        <v>4</v>
      </c>
    </row>
    <row r="10" spans="1:32" ht="17.25" customHeight="1">
      <c r="A10" s="92" t="s">
        <v>159</v>
      </c>
      <c r="B10" s="92" t="s">
        <v>160</v>
      </c>
      <c r="C10" s="95"/>
      <c r="D10" s="92" t="s">
        <v>59</v>
      </c>
      <c r="E10" s="33">
        <v>3.5</v>
      </c>
      <c r="F10" s="34">
        <v>7.25</v>
      </c>
      <c r="G10" s="34">
        <v>0</v>
      </c>
      <c r="H10" s="37">
        <f>ROUND(E10+F10-G10,2)</f>
        <v>10.75</v>
      </c>
      <c r="I10" s="36">
        <v>0</v>
      </c>
      <c r="J10" s="34">
        <v>0</v>
      </c>
      <c r="K10" s="34">
        <v>0</v>
      </c>
      <c r="L10" s="37">
        <f>ROUND(I10+J10-K10,2)</f>
        <v>0</v>
      </c>
      <c r="M10" s="75">
        <v>3.2</v>
      </c>
      <c r="N10" s="34">
        <v>8.1</v>
      </c>
      <c r="O10" s="34">
        <v>0</v>
      </c>
      <c r="P10" s="37">
        <f>ROUND(M10+N10-O10,2)</f>
        <v>11.3</v>
      </c>
      <c r="Q10" s="33">
        <v>3.7</v>
      </c>
      <c r="R10" s="34">
        <v>5.1</v>
      </c>
      <c r="S10" s="34">
        <v>0</v>
      </c>
      <c r="T10" s="37">
        <f>ROUND(Q10+R10-S10,2)</f>
        <v>8.8</v>
      </c>
      <c r="U10" s="33">
        <v>4.3</v>
      </c>
      <c r="V10" s="76">
        <v>8.3</v>
      </c>
      <c r="W10" s="34">
        <v>0</v>
      </c>
      <c r="X10" s="37">
        <f>ROUND(U10+V10-W10,2)</f>
        <v>12.6</v>
      </c>
      <c r="Y10" s="38">
        <f>ROUND(MAX(H10,L10)+P10+T10+X10,2)</f>
        <v>43.45</v>
      </c>
      <c r="Z10" s="39">
        <f>IF(Y10=0,"-",RANK(Y10,Y$6:Y$17))</f>
        <v>5</v>
      </c>
      <c r="AA10" s="9">
        <v>6</v>
      </c>
      <c r="AB10" s="9" t="str">
        <f>CONCATENATE(B10," ",A10)</f>
        <v>Ida Gmeiner </v>
      </c>
      <c r="AC10" s="19" t="s">
        <v>152</v>
      </c>
      <c r="AD10" s="40">
        <v>43730</v>
      </c>
      <c r="AE10" s="19">
        <f>Y10</f>
        <v>43.45</v>
      </c>
      <c r="AF10" s="19">
        <f>Z10</f>
        <v>5</v>
      </c>
    </row>
    <row r="11" spans="1:32" ht="17.25" customHeight="1">
      <c r="A11" s="96" t="s">
        <v>161</v>
      </c>
      <c r="B11" s="96" t="s">
        <v>162</v>
      </c>
      <c r="C11" s="95"/>
      <c r="D11" s="92" t="s">
        <v>59</v>
      </c>
      <c r="E11" s="33">
        <v>3.5</v>
      </c>
      <c r="F11" s="34">
        <v>7.75</v>
      </c>
      <c r="G11" s="34">
        <v>0</v>
      </c>
      <c r="H11" s="37">
        <f>ROUND(E11+F11-G11,2)</f>
        <v>11.25</v>
      </c>
      <c r="I11" s="36">
        <v>0</v>
      </c>
      <c r="J11" s="34">
        <v>0</v>
      </c>
      <c r="K11" s="34">
        <v>0</v>
      </c>
      <c r="L11" s="37">
        <f>ROUND(I11+J11-K11,2)</f>
        <v>0</v>
      </c>
      <c r="M11" s="75">
        <v>3.2</v>
      </c>
      <c r="N11" s="34">
        <v>5.7</v>
      </c>
      <c r="O11" s="34">
        <v>0</v>
      </c>
      <c r="P11" s="37">
        <f>ROUND(M11+N11-O11,2)</f>
        <v>8.9</v>
      </c>
      <c r="Q11" s="33">
        <v>3.2</v>
      </c>
      <c r="R11" s="34">
        <v>6.7</v>
      </c>
      <c r="S11" s="34">
        <v>0</v>
      </c>
      <c r="T11" s="37">
        <f>ROUND(Q11+R11-S11,2)</f>
        <v>9.9</v>
      </c>
      <c r="U11" s="110">
        <v>4.1</v>
      </c>
      <c r="V11" s="111">
        <v>7.4</v>
      </c>
      <c r="W11" s="34">
        <v>0</v>
      </c>
      <c r="X11" s="37">
        <f>ROUND(U11+V11-W11,2)</f>
        <v>11.5</v>
      </c>
      <c r="Y11" s="38">
        <f>ROUND(MAX(H11,L11)+P11+T11+X11,2)</f>
        <v>41.55</v>
      </c>
      <c r="Z11" s="39">
        <f>IF(Y11=0,"-",RANK(Y11,Y$6:Y$17))</f>
        <v>6</v>
      </c>
      <c r="AA11" s="9">
        <v>5</v>
      </c>
      <c r="AB11" s="9" t="str">
        <f>CONCATENATE(B11," ",A11)</f>
        <v>Nila Maas </v>
      </c>
      <c r="AC11" s="19" t="s">
        <v>152</v>
      </c>
      <c r="AD11" s="40">
        <v>43730</v>
      </c>
      <c r="AE11" s="19">
        <f>Y11</f>
        <v>41.55</v>
      </c>
      <c r="AF11" s="19">
        <f>Z11</f>
        <v>6</v>
      </c>
    </row>
    <row r="12" spans="1:26" ht="17.25" customHeight="1">
      <c r="A12" s="96"/>
      <c r="B12" s="96"/>
      <c r="C12" s="95"/>
      <c r="D12" s="95"/>
      <c r="E12" s="33"/>
      <c r="F12" s="34"/>
      <c r="G12" s="34"/>
      <c r="H12" s="37">
        <f>ROUND(E12+F12-G12,2)</f>
        <v>0</v>
      </c>
      <c r="I12" s="36"/>
      <c r="J12" s="34"/>
      <c r="K12" s="34"/>
      <c r="L12" s="37">
        <f>ROUND(I12+J12-K12,2)</f>
        <v>0</v>
      </c>
      <c r="M12" s="75"/>
      <c r="N12" s="34"/>
      <c r="O12" s="76"/>
      <c r="P12" s="37">
        <f>ROUND(M12+N12-O12,2)</f>
        <v>0</v>
      </c>
      <c r="Q12" s="33"/>
      <c r="R12" s="76"/>
      <c r="S12" s="76"/>
      <c r="T12" s="37">
        <f>ROUND(Q12+R12-S12,2)</f>
        <v>0</v>
      </c>
      <c r="U12" s="33"/>
      <c r="V12" s="76"/>
      <c r="W12" s="76"/>
      <c r="X12" s="37">
        <f>ROUND(U12+V12-W12,2)</f>
        <v>0</v>
      </c>
      <c r="Y12" s="38">
        <f>ROUND(MAX(H12,L12)+P12+T12+X12,2)</f>
        <v>0</v>
      </c>
      <c r="Z12" s="39" t="str">
        <f>IF(Y12=0,"-",RANK(Y12,Y$6:Y$17))</f>
        <v>-</v>
      </c>
    </row>
    <row r="13" spans="1:26" ht="17.25" customHeight="1">
      <c r="A13" s="96"/>
      <c r="B13" s="96"/>
      <c r="C13" s="95"/>
      <c r="D13" s="95"/>
      <c r="E13" s="33"/>
      <c r="F13" s="34"/>
      <c r="G13" s="34"/>
      <c r="H13" s="37">
        <f>ROUND(E13+F13-G13,2)</f>
        <v>0</v>
      </c>
      <c r="I13" s="36"/>
      <c r="J13" s="34"/>
      <c r="K13" s="34"/>
      <c r="L13" s="37">
        <f>ROUND(I13+J13-K13,2)</f>
        <v>0</v>
      </c>
      <c r="M13" s="75"/>
      <c r="N13" s="34"/>
      <c r="O13" s="34"/>
      <c r="P13" s="37">
        <f>ROUND(M13+N13-O13,2)</f>
        <v>0</v>
      </c>
      <c r="Q13" s="33"/>
      <c r="R13" s="34"/>
      <c r="S13" s="34"/>
      <c r="T13" s="37">
        <f>ROUND(Q13+R13-S13,2)</f>
        <v>0</v>
      </c>
      <c r="U13" s="33"/>
      <c r="V13" s="34"/>
      <c r="W13" s="34"/>
      <c r="X13" s="37">
        <f>ROUND(U13+V13-W13,2)</f>
        <v>0</v>
      </c>
      <c r="Y13" s="38">
        <f>ROUND(MAX(H13,L13)+P13+T13+X13,2)</f>
        <v>0</v>
      </c>
      <c r="Z13" s="39" t="str">
        <f>IF(Y13=0,"-",RANK(Y13,Y$6:Y$17))</f>
        <v>-</v>
      </c>
    </row>
    <row r="14" spans="1:26" ht="17.25" customHeight="1">
      <c r="A14" s="96"/>
      <c r="B14" s="96"/>
      <c r="C14" s="95"/>
      <c r="D14" s="95"/>
      <c r="E14" s="33"/>
      <c r="F14" s="34"/>
      <c r="G14" s="34"/>
      <c r="H14" s="37">
        <f>ROUND(E14+F14-G14,2)</f>
        <v>0</v>
      </c>
      <c r="I14" s="36"/>
      <c r="J14" s="34"/>
      <c r="K14" s="34"/>
      <c r="L14" s="37">
        <f>ROUND(I14+J14-K14,2)</f>
        <v>0</v>
      </c>
      <c r="M14" s="75"/>
      <c r="N14" s="34"/>
      <c r="O14" s="34"/>
      <c r="P14" s="37">
        <f>ROUND(M14+N14-O14,2)</f>
        <v>0</v>
      </c>
      <c r="Q14" s="33"/>
      <c r="R14" s="34"/>
      <c r="S14" s="34"/>
      <c r="T14" s="37">
        <f>ROUND(Q14+R14-S14,2)</f>
        <v>0</v>
      </c>
      <c r="U14" s="33"/>
      <c r="V14" s="34"/>
      <c r="W14" s="34"/>
      <c r="X14" s="37">
        <f>ROUND(U14+V14-W14,2)</f>
        <v>0</v>
      </c>
      <c r="Y14" s="38">
        <f>ROUND(MAX(H14,L14)+P14+T14+X14,2)</f>
        <v>0</v>
      </c>
      <c r="Z14" s="39" t="str">
        <f>IF(Y14=0,"-",RANK(Y14,Y$6:Y$17))</f>
        <v>-</v>
      </c>
    </row>
    <row r="15" spans="1:26" ht="17.25" customHeight="1">
      <c r="A15" s="96"/>
      <c r="B15" s="96"/>
      <c r="C15" s="95"/>
      <c r="D15" s="96"/>
      <c r="E15" s="33"/>
      <c r="F15" s="34"/>
      <c r="G15" s="34"/>
      <c r="H15" s="37">
        <f>ROUND(E15+F15-G15,2)</f>
        <v>0</v>
      </c>
      <c r="I15" s="36"/>
      <c r="J15" s="34"/>
      <c r="K15" s="34"/>
      <c r="L15" s="37">
        <f>ROUND(I15+J15-K15,2)</f>
        <v>0</v>
      </c>
      <c r="M15" s="75"/>
      <c r="N15" s="34"/>
      <c r="O15" s="76"/>
      <c r="P15" s="37">
        <f>ROUND(M15+N15-O15,2)</f>
        <v>0</v>
      </c>
      <c r="Q15" s="33"/>
      <c r="R15" s="76"/>
      <c r="S15" s="76"/>
      <c r="T15" s="37">
        <f>ROUND(Q15+R15-S15,2)</f>
        <v>0</v>
      </c>
      <c r="U15" s="33"/>
      <c r="V15" s="76"/>
      <c r="W15" s="76"/>
      <c r="X15" s="37">
        <f>ROUND(U15+V15-W15,2)</f>
        <v>0</v>
      </c>
      <c r="Y15" s="38">
        <f>ROUND(MAX(H15,L15)+P15+T15+X15,2)</f>
        <v>0</v>
      </c>
      <c r="Z15" s="39" t="str">
        <f>IF(Y15=0,"-",RANK(Y15,Y$6:Y$17))</f>
        <v>-</v>
      </c>
    </row>
    <row r="16" spans="1:26" ht="17.25" customHeight="1">
      <c r="A16" s="96"/>
      <c r="B16" s="96"/>
      <c r="C16" s="95"/>
      <c r="D16" s="96"/>
      <c r="E16" s="33"/>
      <c r="F16" s="34"/>
      <c r="G16" s="34"/>
      <c r="H16" s="37">
        <f>ROUND(E16+F16-G16,2)</f>
        <v>0</v>
      </c>
      <c r="I16" s="36"/>
      <c r="J16" s="34"/>
      <c r="K16" s="34"/>
      <c r="L16" s="37">
        <f>ROUND(I16+J16-K16,2)</f>
        <v>0</v>
      </c>
      <c r="M16" s="75"/>
      <c r="N16" s="34"/>
      <c r="O16" s="76"/>
      <c r="P16" s="37">
        <f>ROUND(M16+N16-O16,2)</f>
        <v>0</v>
      </c>
      <c r="Q16" s="33"/>
      <c r="R16" s="76"/>
      <c r="S16" s="76"/>
      <c r="T16" s="37">
        <f>ROUND(Q16+R16-S16,2)</f>
        <v>0</v>
      </c>
      <c r="U16" s="33"/>
      <c r="V16" s="76"/>
      <c r="W16" s="76"/>
      <c r="X16" s="37">
        <f>ROUND(U16+V16-W16,2)</f>
        <v>0</v>
      </c>
      <c r="Y16" s="38">
        <f>ROUND(MAX(H16,L16)+P16+T16+X16,2)</f>
        <v>0</v>
      </c>
      <c r="Z16" s="39" t="str">
        <f>IF(Y16=0,"-",RANK(Y16,Y$6:Y$17))</f>
        <v>-</v>
      </c>
    </row>
    <row r="17" spans="1:26" ht="17.25" customHeight="1">
      <c r="A17" s="96"/>
      <c r="B17" s="96"/>
      <c r="C17" s="95"/>
      <c r="D17" s="96"/>
      <c r="E17" s="33"/>
      <c r="F17" s="34"/>
      <c r="G17" s="34"/>
      <c r="H17" s="37">
        <f>ROUND(E17+F17-G17,2)</f>
        <v>0</v>
      </c>
      <c r="I17" s="36"/>
      <c r="J17" s="34"/>
      <c r="K17" s="34"/>
      <c r="L17" s="37">
        <f>ROUND(I17+J17-K17,2)</f>
        <v>0</v>
      </c>
      <c r="M17" s="75"/>
      <c r="N17" s="34"/>
      <c r="O17" s="34"/>
      <c r="P17" s="37">
        <f>ROUND(M17+N17-O17,2)</f>
        <v>0</v>
      </c>
      <c r="Q17" s="33"/>
      <c r="R17" s="34"/>
      <c r="S17" s="34"/>
      <c r="T17" s="37">
        <f>ROUND(Q17+R17-S17,2)</f>
        <v>0</v>
      </c>
      <c r="U17" s="33"/>
      <c r="V17" s="34"/>
      <c r="W17" s="34"/>
      <c r="X17" s="37">
        <f>ROUND(U17+V17-W17,2)</f>
        <v>0</v>
      </c>
      <c r="Y17" s="38">
        <f>ROUND(MAX(H17,L17)+P17+T17+X17,2)</f>
        <v>0</v>
      </c>
      <c r="Z17" s="39" t="str">
        <f>IF(Y17=0,"-",RANK(Y17,Y$6:Y$17))</f>
        <v>-</v>
      </c>
    </row>
    <row r="22" ht="12.75">
      <c r="A22" s="7">
        <v>6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zoomScale="84" zoomScaleNormal="84" workbookViewId="0" topLeftCell="A2">
      <selection activeCell="A6" sqref="A6"/>
    </sheetView>
  </sheetViews>
  <sheetFormatPr defaultColWidth="11.421875" defaultRowHeight="12.75"/>
  <cols>
    <col min="1" max="1" width="8.7109375" style="7" customWidth="1"/>
    <col min="2" max="2" width="11.28125" style="7" customWidth="1"/>
    <col min="3" max="3" width="5.57421875" style="8" customWidth="1"/>
    <col min="4" max="4" width="12.00390625" style="9" customWidth="1"/>
    <col min="5" max="24" width="4.7109375" style="9" customWidth="1"/>
    <col min="25" max="25" width="5.421875" style="9" customWidth="1"/>
    <col min="26" max="26" width="4.7109375" style="9" customWidth="1"/>
    <col min="27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163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164</v>
      </c>
      <c r="AD5" s="9" t="s">
        <v>24</v>
      </c>
      <c r="AE5" s="9" t="s">
        <v>4</v>
      </c>
      <c r="AF5" s="9" t="s">
        <v>25</v>
      </c>
    </row>
    <row r="6" spans="1:32" ht="17.25" customHeight="1">
      <c r="A6" s="112" t="s">
        <v>165</v>
      </c>
      <c r="B6" s="112" t="s">
        <v>166</v>
      </c>
      <c r="C6" s="95"/>
      <c r="D6" s="92" t="s">
        <v>59</v>
      </c>
      <c r="E6" s="67">
        <v>4.3</v>
      </c>
      <c r="F6" s="68">
        <v>8.7</v>
      </c>
      <c r="G6" s="68">
        <v>0</v>
      </c>
      <c r="H6" s="37">
        <f>ROUND(E6+F6-G6,2)</f>
        <v>13</v>
      </c>
      <c r="I6" s="69"/>
      <c r="J6" s="68"/>
      <c r="K6" s="68"/>
      <c r="L6" s="37">
        <f>ROUND(I6+J6-K6,2)</f>
        <v>0</v>
      </c>
      <c r="M6" s="67">
        <v>3.8</v>
      </c>
      <c r="N6" s="68">
        <v>8.45</v>
      </c>
      <c r="O6" s="68">
        <v>0</v>
      </c>
      <c r="P6" s="37">
        <f>ROUND(M6+N6-O6,2)</f>
        <v>12.25</v>
      </c>
      <c r="Q6" s="67">
        <v>4.5</v>
      </c>
      <c r="R6" s="68">
        <v>6.9</v>
      </c>
      <c r="S6" s="68">
        <v>0</v>
      </c>
      <c r="T6" s="37">
        <f>ROUND(Q6+R6-S6,2)</f>
        <v>11.4</v>
      </c>
      <c r="U6" s="67">
        <v>5.1</v>
      </c>
      <c r="V6" s="68">
        <v>7.7</v>
      </c>
      <c r="W6" s="68">
        <v>0</v>
      </c>
      <c r="X6" s="37">
        <f>ROUND(U6+V6-W6,2)</f>
        <v>12.8</v>
      </c>
      <c r="Y6" s="71">
        <f>ROUND(MAX(H6,L6)+P6+T6+X6,2)</f>
        <v>49.45</v>
      </c>
      <c r="Z6" s="72">
        <f>IF(Y6=0,"-",RANK(Y6,Y$6:Y$12))</f>
        <v>1</v>
      </c>
      <c r="AA6" s="9">
        <v>10</v>
      </c>
      <c r="AB6" s="9" t="str">
        <f>CONCATENATE(B6," ",A6)</f>
        <v>Marlene Wendt </v>
      </c>
      <c r="AC6" s="19" t="s">
        <v>167</v>
      </c>
      <c r="AD6" s="40">
        <v>43730</v>
      </c>
      <c r="AE6" s="19">
        <f>Y6</f>
        <v>49.45</v>
      </c>
      <c r="AF6" s="19">
        <f>Z6</f>
        <v>1</v>
      </c>
    </row>
    <row r="7" spans="1:32" ht="17.25" customHeight="1">
      <c r="A7" s="92" t="s">
        <v>168</v>
      </c>
      <c r="B7" s="92" t="s">
        <v>169</v>
      </c>
      <c r="C7" s="113"/>
      <c r="D7" s="95" t="s">
        <v>157</v>
      </c>
      <c r="E7" s="67">
        <v>3.5</v>
      </c>
      <c r="F7" s="68">
        <v>8.55</v>
      </c>
      <c r="G7" s="68">
        <v>0</v>
      </c>
      <c r="H7" s="37">
        <f>ROUND(E7+F7-G7,2)</f>
        <v>12.05</v>
      </c>
      <c r="I7" s="36"/>
      <c r="J7" s="34"/>
      <c r="K7" s="34"/>
      <c r="L7" s="37">
        <f>ROUND(I7+J7-K7,2)</f>
        <v>0</v>
      </c>
      <c r="M7" s="70">
        <v>3.9</v>
      </c>
      <c r="N7" s="68">
        <v>8.1</v>
      </c>
      <c r="O7" s="68">
        <v>0</v>
      </c>
      <c r="P7" s="37">
        <f>ROUND(M7+N7-O7,2)</f>
        <v>12</v>
      </c>
      <c r="Q7" s="67">
        <v>4.9</v>
      </c>
      <c r="R7" s="68">
        <v>6.85</v>
      </c>
      <c r="S7" s="68">
        <v>0</v>
      </c>
      <c r="T7" s="37">
        <f>ROUND(Q7+R7-S7,2)</f>
        <v>11.75</v>
      </c>
      <c r="U7" s="67">
        <v>4.3</v>
      </c>
      <c r="V7" s="68">
        <v>8</v>
      </c>
      <c r="W7" s="68">
        <v>0</v>
      </c>
      <c r="X7" s="37">
        <f>ROUND(U7+V7-W7,2)</f>
        <v>12.3</v>
      </c>
      <c r="Y7" s="38">
        <f>ROUND(MAX(H7,L7)+P7+T7+X7,2)</f>
        <v>48.1</v>
      </c>
      <c r="Z7" s="39">
        <f>IF(Y7=0,"-",RANK(Y7,Y$6:Y$12))</f>
        <v>2</v>
      </c>
      <c r="AA7" s="9">
        <v>9</v>
      </c>
      <c r="AB7" s="9" t="str">
        <f>CONCATENATE(B7," ",A7)</f>
        <v>Felizia Mettner</v>
      </c>
      <c r="AC7" s="19" t="s">
        <v>167</v>
      </c>
      <c r="AD7" s="40">
        <v>43730</v>
      </c>
      <c r="AE7" s="19">
        <f>Y7</f>
        <v>48.1</v>
      </c>
      <c r="AF7" s="19">
        <f>Z7</f>
        <v>2</v>
      </c>
    </row>
    <row r="8" spans="1:32" ht="17.25" customHeight="1">
      <c r="A8" s="92" t="s">
        <v>68</v>
      </c>
      <c r="B8" s="92" t="s">
        <v>170</v>
      </c>
      <c r="C8" s="95"/>
      <c r="D8" s="95" t="s">
        <v>33</v>
      </c>
      <c r="E8" s="67">
        <v>3.5</v>
      </c>
      <c r="F8" s="68">
        <v>8.35</v>
      </c>
      <c r="G8" s="68">
        <v>0</v>
      </c>
      <c r="H8" s="37">
        <f>ROUND(E8+F8-G8,2)</f>
        <v>11.85</v>
      </c>
      <c r="I8" s="36"/>
      <c r="J8" s="34"/>
      <c r="K8" s="34"/>
      <c r="L8" s="37">
        <f>ROUND(I8+J8-K8,2)</f>
        <v>0</v>
      </c>
      <c r="M8" s="67">
        <v>3.8</v>
      </c>
      <c r="N8" s="68">
        <v>6.5</v>
      </c>
      <c r="O8" s="68">
        <v>0</v>
      </c>
      <c r="P8" s="37">
        <f>ROUND(M8+N8-O8,2)</f>
        <v>10.3</v>
      </c>
      <c r="Q8" s="67">
        <v>3.4</v>
      </c>
      <c r="R8" s="68">
        <v>6.75</v>
      </c>
      <c r="S8" s="68">
        <v>0</v>
      </c>
      <c r="T8" s="37">
        <f>ROUND(Q8+R8-S8,2)</f>
        <v>10.15</v>
      </c>
      <c r="U8" s="67">
        <v>4.5</v>
      </c>
      <c r="V8" s="68">
        <v>7.25</v>
      </c>
      <c r="W8" s="68">
        <v>0</v>
      </c>
      <c r="X8" s="37">
        <f>ROUND(U8+V8-W8,2)</f>
        <v>11.75</v>
      </c>
      <c r="Y8" s="38">
        <f>ROUND(MAX(H8,L8)+P8+T8+X8,2)</f>
        <v>44.05</v>
      </c>
      <c r="Z8" s="39">
        <f>IF(Y8=0,"-",RANK(Y8,Y$6:Y$12))</f>
        <v>3</v>
      </c>
      <c r="AA8" s="9">
        <v>8</v>
      </c>
      <c r="AB8" s="9" t="str">
        <f>CONCATENATE(B8," ",A8)</f>
        <v>Svenja Peusen </v>
      </c>
      <c r="AC8" s="19" t="s">
        <v>167</v>
      </c>
      <c r="AD8" s="40">
        <v>43730</v>
      </c>
      <c r="AE8" s="19">
        <f>Y8</f>
        <v>44.05</v>
      </c>
      <c r="AF8" s="19">
        <f>Z8</f>
        <v>3</v>
      </c>
    </row>
    <row r="9" spans="1:32" ht="17.25" customHeight="1">
      <c r="A9" s="92" t="s">
        <v>171</v>
      </c>
      <c r="B9" s="92" t="s">
        <v>172</v>
      </c>
      <c r="C9" s="95"/>
      <c r="D9" s="95" t="s">
        <v>33</v>
      </c>
      <c r="E9" s="67">
        <v>3.5</v>
      </c>
      <c r="F9" s="68">
        <v>8.55</v>
      </c>
      <c r="G9" s="68">
        <v>0</v>
      </c>
      <c r="H9" s="37">
        <f>ROUND(E9+F9-G9,2)</f>
        <v>12.05</v>
      </c>
      <c r="I9" s="36"/>
      <c r="J9" s="34"/>
      <c r="K9" s="34"/>
      <c r="L9" s="37">
        <f>ROUND(I9+J9-K9,2)</f>
        <v>0</v>
      </c>
      <c r="M9" s="67">
        <v>3.6</v>
      </c>
      <c r="N9" s="68">
        <v>5.9</v>
      </c>
      <c r="O9" s="68">
        <v>1</v>
      </c>
      <c r="P9" s="37">
        <f>ROUND(M9+N9-O9,2)</f>
        <v>8.5</v>
      </c>
      <c r="Q9" s="67">
        <v>4</v>
      </c>
      <c r="R9" s="68">
        <v>7.75</v>
      </c>
      <c r="S9" s="68">
        <v>0</v>
      </c>
      <c r="T9" s="37">
        <f>ROUND(Q9+R9-S9,2)</f>
        <v>11.75</v>
      </c>
      <c r="U9" s="67">
        <v>4</v>
      </c>
      <c r="V9" s="68">
        <v>6.45</v>
      </c>
      <c r="W9" s="68">
        <v>0</v>
      </c>
      <c r="X9" s="37">
        <f>ROUND(U9+V9-W9,2)</f>
        <v>10.45</v>
      </c>
      <c r="Y9" s="38">
        <f>ROUND(MAX(H9,L9)+P9+T9+X9,2)</f>
        <v>42.75</v>
      </c>
      <c r="Z9" s="39">
        <f>IF(Y9=0,"-",RANK(Y9,Y$6:Y$12))</f>
        <v>4</v>
      </c>
      <c r="AA9" s="9">
        <v>7</v>
      </c>
      <c r="AB9" s="9" t="str">
        <f>CONCATENATE(B9," ",A9)</f>
        <v>Livia Bazzoli </v>
      </c>
      <c r="AC9" s="19" t="s">
        <v>167</v>
      </c>
      <c r="AD9" s="40">
        <v>43730</v>
      </c>
      <c r="AE9" s="19">
        <f>Y9</f>
        <v>42.75</v>
      </c>
      <c r="AF9" s="19">
        <f>Z9</f>
        <v>4</v>
      </c>
    </row>
    <row r="10" spans="1:32" ht="17.25" customHeight="1">
      <c r="A10" s="32" t="s">
        <v>173</v>
      </c>
      <c r="B10" s="32" t="s">
        <v>174</v>
      </c>
      <c r="C10" s="95"/>
      <c r="D10" s="95" t="s">
        <v>33</v>
      </c>
      <c r="E10" s="67">
        <v>3.5</v>
      </c>
      <c r="F10" s="68">
        <v>8.45</v>
      </c>
      <c r="G10" s="68">
        <v>0</v>
      </c>
      <c r="H10" s="37">
        <f>ROUND(E10+F10-G10,2)</f>
        <v>11.95</v>
      </c>
      <c r="I10" s="36"/>
      <c r="J10" s="34"/>
      <c r="K10" s="34"/>
      <c r="L10" s="37">
        <f>ROUND(I10+J10-K10,2)</f>
        <v>0</v>
      </c>
      <c r="M10" s="67">
        <v>2.2</v>
      </c>
      <c r="N10" s="68">
        <v>8.7</v>
      </c>
      <c r="O10" s="68">
        <v>3</v>
      </c>
      <c r="P10" s="37">
        <f>ROUND(M10+N10-O10,2)</f>
        <v>7.9</v>
      </c>
      <c r="Q10" s="67">
        <v>4</v>
      </c>
      <c r="R10" s="68">
        <v>6.3</v>
      </c>
      <c r="S10" s="68">
        <v>0</v>
      </c>
      <c r="T10" s="37">
        <f>ROUND(Q10+R10-S10,2)</f>
        <v>10.3</v>
      </c>
      <c r="U10" s="67">
        <v>4.3</v>
      </c>
      <c r="V10" s="68">
        <v>7.8</v>
      </c>
      <c r="W10" s="68">
        <v>0</v>
      </c>
      <c r="X10" s="37">
        <f>ROUND(U10+V10-W10,2)</f>
        <v>12.1</v>
      </c>
      <c r="Y10" s="38">
        <f>ROUND(MAX(H10,L10)+P10+T10+X10,2)</f>
        <v>42.25</v>
      </c>
      <c r="Z10" s="39">
        <f>IF(Y10=0,"-",RANK(Y10,Y$6:Y$12))</f>
        <v>5</v>
      </c>
      <c r="AA10" s="9">
        <v>6</v>
      </c>
      <c r="AB10" s="9" t="str">
        <f>CONCATENATE(B10," ",A10)</f>
        <v>Xandrine Gödde </v>
      </c>
      <c r="AC10" s="19" t="s">
        <v>167</v>
      </c>
      <c r="AD10" s="40">
        <v>43730</v>
      </c>
      <c r="AE10" s="19">
        <f>Y10</f>
        <v>42.25</v>
      </c>
      <c r="AF10" s="19">
        <f>Z10</f>
        <v>5</v>
      </c>
    </row>
    <row r="11" spans="1:32" ht="17.25" customHeight="1">
      <c r="A11" s="98" t="s">
        <v>175</v>
      </c>
      <c r="B11" s="98" t="s">
        <v>138</v>
      </c>
      <c r="C11" s="97"/>
      <c r="D11" s="98" t="s">
        <v>59</v>
      </c>
      <c r="E11" s="99">
        <v>0</v>
      </c>
      <c r="F11" s="100">
        <v>0</v>
      </c>
      <c r="G11" s="100">
        <v>0</v>
      </c>
      <c r="H11" s="59">
        <f>ROUND(E11+F11-G11,2)</f>
        <v>0</v>
      </c>
      <c r="I11" s="58">
        <v>0</v>
      </c>
      <c r="J11" s="56">
        <v>0</v>
      </c>
      <c r="K11" s="56">
        <v>0</v>
      </c>
      <c r="L11" s="59">
        <f>ROUND(I11+J11-K11,2)</f>
        <v>0</v>
      </c>
      <c r="M11" s="99">
        <v>0</v>
      </c>
      <c r="N11" s="100">
        <v>0</v>
      </c>
      <c r="O11" s="100">
        <v>0</v>
      </c>
      <c r="P11" s="59">
        <f>ROUND(M11+N11-O11,2)</f>
        <v>0</v>
      </c>
      <c r="Q11" s="99">
        <v>0</v>
      </c>
      <c r="R11" s="100">
        <v>0</v>
      </c>
      <c r="S11" s="100">
        <v>0</v>
      </c>
      <c r="T11" s="59">
        <v>0</v>
      </c>
      <c r="U11" s="99">
        <v>0</v>
      </c>
      <c r="V11" s="100">
        <v>0</v>
      </c>
      <c r="W11" s="100">
        <v>0</v>
      </c>
      <c r="X11" s="59">
        <f>ROUND(U11+V11-W11,2)</f>
        <v>0</v>
      </c>
      <c r="Y11" s="60">
        <f>ROUND(MAX(H11,L11)+P11+T11+X11,2)</f>
        <v>0</v>
      </c>
      <c r="Z11" s="101" t="str">
        <f>IF(Y11=0,"-",RANK(Y11,Y$6:Y$12))</f>
        <v>-</v>
      </c>
      <c r="AA11" s="9" t="s">
        <v>29</v>
      </c>
      <c r="AB11" s="9" t="str">
        <f>CONCATENATE(B11," ",A11)</f>
        <v>Amelie von Hülsen</v>
      </c>
      <c r="AC11" s="19" t="s">
        <v>167</v>
      </c>
      <c r="AD11" s="40">
        <v>43730</v>
      </c>
      <c r="AE11" s="19">
        <f>Y11</f>
        <v>0</v>
      </c>
      <c r="AF11" s="19" t="str">
        <f>Z11</f>
        <v>-</v>
      </c>
    </row>
    <row r="12" spans="1:32" ht="17.25" customHeight="1">
      <c r="A12" s="98" t="s">
        <v>176</v>
      </c>
      <c r="B12" s="98" t="s">
        <v>37</v>
      </c>
      <c r="C12" s="114"/>
      <c r="D12" s="98" t="s">
        <v>59</v>
      </c>
      <c r="E12" s="56">
        <v>0</v>
      </c>
      <c r="F12" s="56">
        <v>0</v>
      </c>
      <c r="G12" s="56">
        <v>0</v>
      </c>
      <c r="H12" s="59">
        <v>0</v>
      </c>
      <c r="I12" s="58">
        <v>0</v>
      </c>
      <c r="J12" s="56">
        <v>0</v>
      </c>
      <c r="K12" s="56">
        <v>0</v>
      </c>
      <c r="L12" s="59">
        <v>0</v>
      </c>
      <c r="M12" s="55">
        <v>0</v>
      </c>
      <c r="N12" s="56">
        <v>0</v>
      </c>
      <c r="O12" s="56">
        <v>0</v>
      </c>
      <c r="P12" s="59">
        <v>0</v>
      </c>
      <c r="Q12" s="55">
        <v>0</v>
      </c>
      <c r="R12" s="56">
        <v>0</v>
      </c>
      <c r="S12" s="56">
        <v>0</v>
      </c>
      <c r="T12" s="59">
        <v>0</v>
      </c>
      <c r="U12" s="55">
        <v>0</v>
      </c>
      <c r="V12" s="56">
        <v>0</v>
      </c>
      <c r="W12" s="56">
        <v>0</v>
      </c>
      <c r="X12" s="59">
        <f>ROUND(U12+V12-W12,2)</f>
        <v>0</v>
      </c>
      <c r="Y12" s="60">
        <f>ROUND(MAX(H12,L12)+P12+T12+X12,2)</f>
        <v>0</v>
      </c>
      <c r="Z12" s="101" t="str">
        <f>IF(Y12=0,"-",RANK(Y12,Y$6:Y$12))</f>
        <v>-</v>
      </c>
      <c r="AA12" s="9" t="s">
        <v>54</v>
      </c>
      <c r="AB12" s="9" t="str">
        <f>CONCATENATE(B12," ",A12)</f>
        <v>Lia Feldmann </v>
      </c>
      <c r="AC12" s="19" t="s">
        <v>167</v>
      </c>
      <c r="AD12" s="40">
        <v>43730</v>
      </c>
      <c r="AE12" s="19">
        <f>Y12</f>
        <v>0</v>
      </c>
      <c r="AF12" s="19" t="str">
        <f>Z12</f>
        <v>-</v>
      </c>
    </row>
    <row r="13" spans="1:29" ht="17.25" customHeight="1">
      <c r="A13" s="92" t="s">
        <v>29</v>
      </c>
      <c r="B13" s="92" t="s">
        <v>29</v>
      </c>
      <c r="C13" s="113"/>
      <c r="D13" s="95" t="s">
        <v>29</v>
      </c>
      <c r="E13" s="34"/>
      <c r="F13" s="34"/>
      <c r="G13" s="34"/>
      <c r="H13" s="37">
        <f>ROUND(E13+F13-G13,2)</f>
        <v>0</v>
      </c>
      <c r="I13" s="36"/>
      <c r="J13" s="34"/>
      <c r="K13" s="34"/>
      <c r="L13" s="37">
        <f>ROUND(I13+J13-K13,2)</f>
        <v>0</v>
      </c>
      <c r="M13" s="75"/>
      <c r="N13" s="34"/>
      <c r="O13" s="34"/>
      <c r="P13" s="37">
        <f>ROUND(M13+N13-O13,2)</f>
        <v>0</v>
      </c>
      <c r="Q13" s="33"/>
      <c r="R13" s="34"/>
      <c r="S13" s="34"/>
      <c r="T13" s="37">
        <f>ROUND(Q13+R13-S13,2)</f>
        <v>0</v>
      </c>
      <c r="U13" s="33"/>
      <c r="V13" s="34"/>
      <c r="W13" s="34"/>
      <c r="X13" s="37">
        <f>ROUND(U13+V13-W13,2)</f>
        <v>0</v>
      </c>
      <c r="Y13" s="38">
        <f>ROUND(MAX(H13,L13)+P13+T13+X13,2)</f>
        <v>0</v>
      </c>
      <c r="Z13" s="39" t="str">
        <f>IF(Y13=0,"-",RANK(Y13,Y$6:Y$12))</f>
        <v>-</v>
      </c>
      <c r="AB13" s="9" t="str">
        <f>CONCATENATE(B13," ",A13)</f>
        <v>   </v>
      </c>
      <c r="AC13" s="19" t="s">
        <v>29</v>
      </c>
    </row>
    <row r="14" spans="1:29" ht="17.25" customHeight="1">
      <c r="A14" s="92" t="s">
        <v>29</v>
      </c>
      <c r="B14" s="92" t="s">
        <v>29</v>
      </c>
      <c r="C14" s="113"/>
      <c r="D14" s="92" t="s">
        <v>29</v>
      </c>
      <c r="E14" s="34"/>
      <c r="F14" s="34"/>
      <c r="G14" s="34"/>
      <c r="H14" s="37">
        <f>ROUND(E14+F14-G14,2)</f>
        <v>0</v>
      </c>
      <c r="I14" s="36"/>
      <c r="J14" s="34"/>
      <c r="K14" s="34"/>
      <c r="L14" s="37">
        <f>ROUND(I14+J14-K14,2)</f>
        <v>0</v>
      </c>
      <c r="M14" s="75"/>
      <c r="N14" s="34"/>
      <c r="O14" s="34"/>
      <c r="P14" s="37">
        <f>ROUND(M14+N14-O14,2)</f>
        <v>0</v>
      </c>
      <c r="Q14" s="33"/>
      <c r="R14" s="34"/>
      <c r="S14" s="34"/>
      <c r="T14" s="37">
        <f>ROUND(Q14+R14-S14,2)</f>
        <v>0</v>
      </c>
      <c r="U14" s="33"/>
      <c r="V14" s="34"/>
      <c r="W14" s="34"/>
      <c r="X14" s="37">
        <f>ROUND(U14+V14-W14,2)</f>
        <v>0</v>
      </c>
      <c r="Y14" s="38">
        <f>ROUND(MAX(H14,L14)+P14+T14+X14,2)</f>
        <v>0</v>
      </c>
      <c r="Z14" s="39" t="str">
        <f>IF(Y14=0,"-",RANK(Y14,Y$6:Y$12))</f>
        <v>-</v>
      </c>
      <c r="AB14" s="9" t="str">
        <f>CONCATENATE(B14," ",A14)</f>
        <v>   </v>
      </c>
      <c r="AC14" s="19" t="s">
        <v>29</v>
      </c>
    </row>
    <row r="15" spans="1:29" ht="17.25" customHeight="1">
      <c r="A15" s="92" t="s">
        <v>29</v>
      </c>
      <c r="B15" s="92" t="s">
        <v>29</v>
      </c>
      <c r="C15" s="113"/>
      <c r="D15" s="92" t="s">
        <v>29</v>
      </c>
      <c r="E15" s="34"/>
      <c r="F15" s="34"/>
      <c r="G15" s="34"/>
      <c r="H15" s="37">
        <f>ROUND(E15+F15-G15,2)</f>
        <v>0</v>
      </c>
      <c r="I15" s="36"/>
      <c r="J15" s="34"/>
      <c r="K15" s="34"/>
      <c r="L15" s="37">
        <f>ROUND(I15+J15-K15,2)</f>
        <v>0</v>
      </c>
      <c r="M15" s="75"/>
      <c r="N15" s="34"/>
      <c r="O15" s="34"/>
      <c r="P15" s="37">
        <f>ROUND(M15+N15-O15,2)</f>
        <v>0</v>
      </c>
      <c r="Q15" s="33"/>
      <c r="R15" s="34"/>
      <c r="S15" s="34"/>
      <c r="T15" s="37">
        <f>ROUND(Q15+R15-S15,2)</f>
        <v>0</v>
      </c>
      <c r="U15" s="33"/>
      <c r="V15" s="34"/>
      <c r="W15" s="34"/>
      <c r="X15" s="37">
        <f>ROUND(U15+V15-W15,2)</f>
        <v>0</v>
      </c>
      <c r="Y15" s="38">
        <f>ROUND(MAX(H15,L15)+P15+T15+X15,2)</f>
        <v>0</v>
      </c>
      <c r="Z15" s="39" t="str">
        <f>IF(Y15=0,"-",RANK(Y15,Y$6:Y$12))</f>
        <v>-</v>
      </c>
      <c r="AB15" s="9" t="str">
        <f>CONCATENATE(B15," ",A15)</f>
        <v>   </v>
      </c>
      <c r="AC15" s="19" t="s">
        <v>29</v>
      </c>
    </row>
    <row r="24" ht="12.75">
      <c r="A24" s="7">
        <v>8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2" zoomScaleNormal="82" workbookViewId="0" topLeftCell="A3">
      <selection activeCell="A21" sqref="A21"/>
    </sheetView>
  </sheetViews>
  <sheetFormatPr defaultColWidth="11.421875" defaultRowHeight="12.75"/>
  <cols>
    <col min="1" max="1" width="11.140625" style="7" customWidth="1"/>
    <col min="2" max="2" width="11.28125" style="7" customWidth="1"/>
    <col min="3" max="3" width="5.57421875" style="8" customWidth="1"/>
    <col min="4" max="4" width="12.00390625" style="9" customWidth="1"/>
    <col min="5" max="26" width="4.7109375" style="9" customWidth="1"/>
    <col min="27" max="28" width="10.8515625" style="9" customWidth="1"/>
    <col min="29" max="29" width="16.28125" style="9" customWidth="1"/>
    <col min="30" max="16384" width="10.8515625" style="9" customWidth="1"/>
  </cols>
  <sheetData>
    <row r="1" spans="1:4" s="11" customFormat="1" ht="12.75">
      <c r="A1" s="10"/>
      <c r="B1" s="10"/>
      <c r="C1" s="10"/>
      <c r="D1" s="10"/>
    </row>
    <row r="2" spans="1:26" s="11" customFormat="1" ht="12.75">
      <c r="A2" s="12" t="s">
        <v>7</v>
      </c>
      <c r="B2" s="12"/>
      <c r="C2" s="12"/>
      <c r="D2" s="12"/>
      <c r="E2" s="13" t="s">
        <v>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9" customFormat="1" ht="15.75" customHeight="1">
      <c r="A3" s="14" t="s">
        <v>177</v>
      </c>
      <c r="B3" s="14"/>
      <c r="C3" s="14"/>
      <c r="D3" s="14"/>
      <c r="E3" s="15" t="s">
        <v>10</v>
      </c>
      <c r="F3" s="15"/>
      <c r="G3" s="15"/>
      <c r="H3" s="15"/>
      <c r="I3" s="15"/>
      <c r="J3" s="15"/>
      <c r="K3" s="15"/>
      <c r="L3" s="15"/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16" t="s">
        <v>13</v>
      </c>
      <c r="V3" s="16"/>
      <c r="W3" s="16"/>
      <c r="X3" s="16"/>
      <c r="Y3" s="17" t="s">
        <v>14</v>
      </c>
      <c r="Z3" s="18" t="s">
        <v>3</v>
      </c>
    </row>
    <row r="4" spans="1:26" s="19" customFormat="1" ht="16.5" customHeight="1">
      <c r="A4" s="14"/>
      <c r="B4" s="14"/>
      <c r="C4" s="14"/>
      <c r="D4" s="14"/>
      <c r="E4" s="20" t="s">
        <v>15</v>
      </c>
      <c r="F4" s="20"/>
      <c r="G4" s="20"/>
      <c r="H4" s="20"/>
      <c r="I4" s="21" t="s">
        <v>16</v>
      </c>
      <c r="J4" s="21"/>
      <c r="K4" s="21"/>
      <c r="L4" s="21"/>
      <c r="M4" s="22" t="s">
        <v>17</v>
      </c>
      <c r="N4" s="23" t="s">
        <v>18</v>
      </c>
      <c r="O4" s="23" t="s">
        <v>19</v>
      </c>
      <c r="P4" s="24" t="s">
        <v>20</v>
      </c>
      <c r="Q4" s="22" t="s">
        <v>17</v>
      </c>
      <c r="R4" s="23" t="s">
        <v>18</v>
      </c>
      <c r="S4" s="23" t="s">
        <v>19</v>
      </c>
      <c r="T4" s="24" t="s">
        <v>20</v>
      </c>
      <c r="U4" s="22" t="s">
        <v>17</v>
      </c>
      <c r="V4" s="23" t="s">
        <v>18</v>
      </c>
      <c r="W4" s="23" t="s">
        <v>19</v>
      </c>
      <c r="X4" s="24" t="s">
        <v>20</v>
      </c>
      <c r="Y4" s="17"/>
      <c r="Z4" s="18"/>
    </row>
    <row r="5" spans="1:32" ht="65.25" customHeight="1">
      <c r="A5" s="14"/>
      <c r="B5" s="14"/>
      <c r="C5" s="14"/>
      <c r="D5" s="14"/>
      <c r="E5" s="25" t="s">
        <v>17</v>
      </c>
      <c r="F5" s="26" t="s">
        <v>18</v>
      </c>
      <c r="G5" s="26" t="s">
        <v>19</v>
      </c>
      <c r="H5" s="27" t="s">
        <v>20</v>
      </c>
      <c r="I5" s="28" t="s">
        <v>17</v>
      </c>
      <c r="J5" s="26" t="s">
        <v>18</v>
      </c>
      <c r="K5" s="26" t="s">
        <v>19</v>
      </c>
      <c r="L5" s="27" t="s">
        <v>20</v>
      </c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17"/>
      <c r="Z5" s="18"/>
      <c r="AA5" s="9" t="s">
        <v>21</v>
      </c>
      <c r="AB5" s="9" t="s">
        <v>22</v>
      </c>
      <c r="AC5" s="9" t="s">
        <v>23</v>
      </c>
      <c r="AD5" s="9" t="s">
        <v>24</v>
      </c>
      <c r="AE5" s="9" t="s">
        <v>4</v>
      </c>
      <c r="AF5" s="9" t="s">
        <v>25</v>
      </c>
    </row>
    <row r="6" spans="1:32" ht="17.25" customHeight="1">
      <c r="A6" s="77" t="s">
        <v>178</v>
      </c>
      <c r="B6" s="77" t="s">
        <v>179</v>
      </c>
      <c r="C6" s="95"/>
      <c r="D6" s="92" t="s">
        <v>59</v>
      </c>
      <c r="E6" s="67">
        <v>4.3</v>
      </c>
      <c r="F6" s="68">
        <v>8.9</v>
      </c>
      <c r="G6" s="68">
        <v>0</v>
      </c>
      <c r="H6" s="37">
        <f>ROUND(E6+F6-G6,2)</f>
        <v>13.2</v>
      </c>
      <c r="I6" s="69"/>
      <c r="J6" s="68"/>
      <c r="K6" s="68"/>
      <c r="L6" s="37">
        <f>ROUND(I6+J6-K6,2)</f>
        <v>0</v>
      </c>
      <c r="M6" s="67">
        <v>3.3</v>
      </c>
      <c r="N6" s="68">
        <v>8.7</v>
      </c>
      <c r="O6" s="68">
        <v>0</v>
      </c>
      <c r="P6" s="37">
        <f>ROUND(M6+N6-O6,2)</f>
        <v>12</v>
      </c>
      <c r="Q6" s="67">
        <v>4.5</v>
      </c>
      <c r="R6" s="68">
        <v>6.95</v>
      </c>
      <c r="S6" s="68">
        <v>0</v>
      </c>
      <c r="T6" s="37">
        <f>ROUND(Q6+R6-S6,2)</f>
        <v>11.45</v>
      </c>
      <c r="U6" s="67">
        <v>5.9</v>
      </c>
      <c r="V6" s="68">
        <v>7.6</v>
      </c>
      <c r="W6" s="68">
        <v>0</v>
      </c>
      <c r="X6" s="37">
        <f>ROUND(U6+V6-W6,2)</f>
        <v>13.5</v>
      </c>
      <c r="Y6" s="71">
        <f>ROUND(MAX(H6,L6)+P6+T6+X6,2)</f>
        <v>50.15</v>
      </c>
      <c r="Z6" s="72">
        <f>IF(Y6=0,"-",RANK(Y6,Y$6:Y$16))</f>
        <v>1</v>
      </c>
      <c r="AA6" s="9">
        <v>10</v>
      </c>
      <c r="AB6" s="9" t="str">
        <f>CONCATENATE(B6," ",A6)</f>
        <v>Helen  Just </v>
      </c>
      <c r="AC6" s="19" t="s">
        <v>180</v>
      </c>
      <c r="AD6" s="40">
        <v>43730</v>
      </c>
      <c r="AE6" s="19">
        <f>Y6</f>
        <v>50.15</v>
      </c>
      <c r="AF6" s="19">
        <f>Z6</f>
        <v>1</v>
      </c>
    </row>
    <row r="7" spans="1:32" ht="17.25" customHeight="1">
      <c r="A7" s="32" t="s">
        <v>181</v>
      </c>
      <c r="B7" s="96" t="s">
        <v>182</v>
      </c>
      <c r="C7" s="95"/>
      <c r="D7" s="92" t="s">
        <v>59</v>
      </c>
      <c r="E7" s="67">
        <v>3.5</v>
      </c>
      <c r="F7" s="68">
        <v>8.6</v>
      </c>
      <c r="G7" s="68">
        <v>0</v>
      </c>
      <c r="H7" s="37">
        <f>ROUND(E7+F7-G7,2)</f>
        <v>12.1</v>
      </c>
      <c r="I7" s="36"/>
      <c r="J7" s="34"/>
      <c r="K7" s="34"/>
      <c r="L7" s="37">
        <f>ROUND(I7+J7-K7,2)</f>
        <v>0</v>
      </c>
      <c r="M7" s="67">
        <v>3.4</v>
      </c>
      <c r="N7" s="68">
        <v>8</v>
      </c>
      <c r="O7" s="68">
        <v>0</v>
      </c>
      <c r="P7" s="37">
        <f>ROUND(M7+N7-O7,2)</f>
        <v>11.4</v>
      </c>
      <c r="Q7" s="67">
        <v>3.5</v>
      </c>
      <c r="R7" s="68">
        <v>7.6</v>
      </c>
      <c r="S7" s="68">
        <v>0</v>
      </c>
      <c r="T7" s="37">
        <f>ROUND(Q7+R7-S7,2)</f>
        <v>11.1</v>
      </c>
      <c r="U7" s="67">
        <v>4.9</v>
      </c>
      <c r="V7" s="68">
        <v>8.1</v>
      </c>
      <c r="W7" s="68">
        <v>0</v>
      </c>
      <c r="X7" s="37">
        <f>ROUND(U7+V7-W7,2)</f>
        <v>13</v>
      </c>
      <c r="Y7" s="38">
        <f>ROUND(MAX(H7,L7)+P7+T7+X7,2)</f>
        <v>47.6</v>
      </c>
      <c r="Z7" s="39">
        <f>IF(Y7=0,"-",RANK(Y7,Y$6:Y$16))</f>
        <v>2</v>
      </c>
      <c r="AA7" s="9">
        <v>9</v>
      </c>
      <c r="AB7" s="9" t="str">
        <f>CONCATENATE(B7," ",A7)</f>
        <v>Pauline Grimm </v>
      </c>
      <c r="AC7" s="19" t="s">
        <v>180</v>
      </c>
      <c r="AD7" s="40">
        <v>43730</v>
      </c>
      <c r="AE7" s="19">
        <f>Y7</f>
        <v>47.6</v>
      </c>
      <c r="AF7" s="19">
        <f>Z7</f>
        <v>2</v>
      </c>
    </row>
    <row r="8" spans="1:32" ht="17.25" customHeight="1">
      <c r="A8" s="32" t="s">
        <v>183</v>
      </c>
      <c r="B8" s="96" t="s">
        <v>184</v>
      </c>
      <c r="C8" s="95"/>
      <c r="D8" s="95" t="s">
        <v>157</v>
      </c>
      <c r="E8" s="67">
        <v>3.5</v>
      </c>
      <c r="F8" s="68">
        <v>8.5</v>
      </c>
      <c r="G8" s="68">
        <v>0</v>
      </c>
      <c r="H8" s="37">
        <f>ROUND(E8+F8-G8,2)</f>
        <v>12</v>
      </c>
      <c r="I8" s="36"/>
      <c r="J8" s="34"/>
      <c r="K8" s="34"/>
      <c r="L8" s="37">
        <f>ROUND(I8+J8-K8,2)</f>
        <v>0</v>
      </c>
      <c r="M8" s="67">
        <v>3.6</v>
      </c>
      <c r="N8" s="68">
        <v>7.7</v>
      </c>
      <c r="O8" s="68">
        <v>0</v>
      </c>
      <c r="P8" s="37">
        <f>ROUND(M8+N8-O8,2)</f>
        <v>11.3</v>
      </c>
      <c r="Q8" s="67">
        <v>3.9</v>
      </c>
      <c r="R8" s="68">
        <v>5.7</v>
      </c>
      <c r="S8" s="68">
        <v>0</v>
      </c>
      <c r="T8" s="37">
        <f>ROUND(Q8+R8-S8,2)</f>
        <v>9.6</v>
      </c>
      <c r="U8" s="67">
        <v>4.9</v>
      </c>
      <c r="V8" s="68">
        <v>8</v>
      </c>
      <c r="W8" s="68">
        <v>0</v>
      </c>
      <c r="X8" s="37">
        <f>ROUND(U8+V8-W8,2)</f>
        <v>12.9</v>
      </c>
      <c r="Y8" s="38">
        <f>ROUND(MAX(H8,L8)+P8+T8+X8,2)</f>
        <v>45.8</v>
      </c>
      <c r="Z8" s="39">
        <f>IF(Y8=0,"-",RANK(Y8,Y$6:Y$16))</f>
        <v>3</v>
      </c>
      <c r="AA8" s="9">
        <v>8</v>
      </c>
      <c r="AB8" s="9" t="str">
        <f>CONCATENATE(B8," ",A8)</f>
        <v>Lieberknecht Mia</v>
      </c>
      <c r="AC8" s="19" t="s">
        <v>180</v>
      </c>
      <c r="AD8" s="40">
        <v>43730</v>
      </c>
      <c r="AE8" s="19">
        <f>Y8</f>
        <v>45.8</v>
      </c>
      <c r="AF8" s="19">
        <f>Z8</f>
        <v>3</v>
      </c>
    </row>
    <row r="9" spans="1:32" ht="17.25" customHeight="1">
      <c r="A9" s="32" t="s">
        <v>95</v>
      </c>
      <c r="B9" s="96" t="s">
        <v>185</v>
      </c>
      <c r="C9" s="95"/>
      <c r="D9" s="95" t="s">
        <v>157</v>
      </c>
      <c r="E9" s="67">
        <v>4.3</v>
      </c>
      <c r="F9" s="68">
        <v>8</v>
      </c>
      <c r="G9" s="68">
        <v>0</v>
      </c>
      <c r="H9" s="37">
        <f>ROUND(E9+F9-G9,2)</f>
        <v>12.3</v>
      </c>
      <c r="I9" s="36"/>
      <c r="J9" s="34"/>
      <c r="K9" s="34"/>
      <c r="L9" s="37">
        <f>ROUND(I9+J9-K9,2)</f>
        <v>0</v>
      </c>
      <c r="M9" s="67">
        <v>3.4</v>
      </c>
      <c r="N9" s="68">
        <v>7.95</v>
      </c>
      <c r="O9" s="68">
        <v>0</v>
      </c>
      <c r="P9" s="37">
        <f>ROUND(M9+N9-O9,2)</f>
        <v>11.35</v>
      </c>
      <c r="Q9" s="67">
        <v>3.6</v>
      </c>
      <c r="R9" s="68">
        <v>6.3</v>
      </c>
      <c r="S9" s="68">
        <v>0</v>
      </c>
      <c r="T9" s="37">
        <f>ROUND(Q9+R9-S9,2)</f>
        <v>9.9</v>
      </c>
      <c r="U9" s="67">
        <v>4.5</v>
      </c>
      <c r="V9" s="68">
        <v>7.65</v>
      </c>
      <c r="W9" s="68">
        <v>0</v>
      </c>
      <c r="X9" s="37">
        <f>ROUND(U9+V9-W9,2)</f>
        <v>12.15</v>
      </c>
      <c r="Y9" s="38">
        <f>ROUND(MAX(H9,L9)+P9+T9+X9,2)</f>
        <v>45.7</v>
      </c>
      <c r="Z9" s="39">
        <f>IF(Y9=0,"-",RANK(Y9,Y$6:Y$16))</f>
        <v>4</v>
      </c>
      <c r="AA9" s="9">
        <v>7</v>
      </c>
      <c r="AB9" s="9" t="str">
        <f>CONCATENATE(B9," ",A9)</f>
        <v>Soporan Diana</v>
      </c>
      <c r="AC9" s="19" t="s">
        <v>180</v>
      </c>
      <c r="AD9" s="40">
        <v>43730</v>
      </c>
      <c r="AE9" s="19">
        <f>Y9</f>
        <v>45.7</v>
      </c>
      <c r="AF9" s="19">
        <f>Z9</f>
        <v>4</v>
      </c>
    </row>
    <row r="10" spans="1:32" ht="17.25" customHeight="1">
      <c r="A10" s="32" t="s">
        <v>186</v>
      </c>
      <c r="B10" s="96" t="s">
        <v>187</v>
      </c>
      <c r="C10" s="95"/>
      <c r="D10" s="95" t="s">
        <v>157</v>
      </c>
      <c r="E10" s="67">
        <v>1</v>
      </c>
      <c r="F10" s="68">
        <v>9.55</v>
      </c>
      <c r="G10" s="68">
        <v>0</v>
      </c>
      <c r="H10" s="37">
        <f>ROUND(E10+F10-G10,2)</f>
        <v>10.55</v>
      </c>
      <c r="I10" s="36"/>
      <c r="J10" s="34"/>
      <c r="K10" s="34"/>
      <c r="L10" s="37">
        <f>ROUND(I10+J10-K10,2)</f>
        <v>0</v>
      </c>
      <c r="M10" s="67">
        <v>3.4</v>
      </c>
      <c r="N10" s="68">
        <v>7</v>
      </c>
      <c r="O10" s="68">
        <v>0</v>
      </c>
      <c r="P10" s="37">
        <f>ROUND(M10+N10-O10,2)</f>
        <v>10.4</v>
      </c>
      <c r="Q10" s="67">
        <v>4.2</v>
      </c>
      <c r="R10" s="68">
        <v>7.85</v>
      </c>
      <c r="S10" s="68">
        <v>0</v>
      </c>
      <c r="T10" s="37">
        <f>ROUND(Q10+R10-S10,2)</f>
        <v>12.05</v>
      </c>
      <c r="U10" s="67">
        <v>4.4</v>
      </c>
      <c r="V10" s="68">
        <v>7.7</v>
      </c>
      <c r="W10" s="68">
        <v>0</v>
      </c>
      <c r="X10" s="37">
        <f>ROUND(U10+V10-W10,2)</f>
        <v>12.1</v>
      </c>
      <c r="Y10" s="38">
        <f>ROUND(MAX(H10,L10)+P10+T10+X10,2)</f>
        <v>45.1</v>
      </c>
      <c r="Z10" s="39">
        <f>IF(Y10=0,"-",RANK(Y10,Y$6:Y$16))</f>
        <v>5</v>
      </c>
      <c r="AA10" s="9">
        <v>6</v>
      </c>
      <c r="AB10" s="9" t="str">
        <f>CONCATENATE(B10," ",A10)</f>
        <v>Meredith Willger</v>
      </c>
      <c r="AC10" s="19" t="s">
        <v>180</v>
      </c>
      <c r="AD10" s="40">
        <v>43730</v>
      </c>
      <c r="AE10" s="19">
        <f>Y10</f>
        <v>45.1</v>
      </c>
      <c r="AF10" s="19">
        <f>Z10</f>
        <v>5</v>
      </c>
    </row>
    <row r="11" spans="1:32" ht="17.25" customHeight="1">
      <c r="A11" s="32"/>
      <c r="B11" s="96" t="s">
        <v>29</v>
      </c>
      <c r="C11" s="95"/>
      <c r="D11" s="96"/>
      <c r="E11" s="33"/>
      <c r="F11" s="34"/>
      <c r="G11" s="34"/>
      <c r="H11" s="37">
        <f>ROUND(E11+F11-G11,2)</f>
        <v>0</v>
      </c>
      <c r="I11" s="36"/>
      <c r="J11" s="34"/>
      <c r="K11" s="34"/>
      <c r="L11" s="37">
        <f>ROUND(I11+J11-K11,2)</f>
        <v>0</v>
      </c>
      <c r="M11" s="75"/>
      <c r="N11" s="34"/>
      <c r="O11" s="76"/>
      <c r="P11" s="37">
        <f>ROUND(M11+N11-O11,2)</f>
        <v>0</v>
      </c>
      <c r="Q11" s="33"/>
      <c r="R11" s="76"/>
      <c r="S11" s="76"/>
      <c r="T11" s="37">
        <f>ROUND(Q11+R11-S11,2)</f>
        <v>0</v>
      </c>
      <c r="U11" s="33"/>
      <c r="V11" s="76"/>
      <c r="W11" s="76">
        <v>0</v>
      </c>
      <c r="X11" s="37">
        <f>ROUND(U11+V11-W11,2)</f>
        <v>0</v>
      </c>
      <c r="Y11" s="38">
        <f>ROUND(MAX(H11,L11)+P11+T11+X11,2)</f>
        <v>0</v>
      </c>
      <c r="Z11" s="39" t="str">
        <f>IF(Y11=0,"-",RANK(Y11,Y$6:Y$16))</f>
        <v>-</v>
      </c>
      <c r="AD11" s="40" t="s">
        <v>54</v>
      </c>
      <c r="AE11" s="19"/>
      <c r="AF11" s="19"/>
    </row>
    <row r="12" spans="1:26" ht="17.25" customHeight="1">
      <c r="A12" s="32"/>
      <c r="B12" s="96"/>
      <c r="C12" s="95"/>
      <c r="D12" s="96"/>
      <c r="E12" s="33"/>
      <c r="F12" s="34"/>
      <c r="G12" s="34"/>
      <c r="H12" s="37">
        <f>ROUND(E12+F12-G12,2)</f>
        <v>0</v>
      </c>
      <c r="I12" s="36"/>
      <c r="J12" s="34"/>
      <c r="K12" s="34"/>
      <c r="L12" s="37">
        <f>ROUND(I12+J12-K12,2)</f>
        <v>0</v>
      </c>
      <c r="M12" s="75"/>
      <c r="N12" s="34"/>
      <c r="O12" s="34"/>
      <c r="P12" s="37">
        <f>ROUND(M12+N12-O12,2)</f>
        <v>0</v>
      </c>
      <c r="Q12" s="33"/>
      <c r="R12" s="34"/>
      <c r="S12" s="34"/>
      <c r="T12" s="37">
        <f>ROUND(Q12+R12-S12,2)</f>
        <v>0</v>
      </c>
      <c r="U12" s="33"/>
      <c r="V12" s="34"/>
      <c r="W12" s="34"/>
      <c r="X12" s="37">
        <f>ROUND(U12+V12-W12,2)</f>
        <v>0</v>
      </c>
      <c r="Y12" s="38">
        <f>ROUND(MAX(H12,L12)+P12+T12+X12,2)</f>
        <v>0</v>
      </c>
      <c r="Z12" s="39" t="str">
        <f>IF(Y12=0,"-",RANK(Y12,Y$6:Y$16))</f>
        <v>-</v>
      </c>
    </row>
    <row r="13" spans="1:26" ht="17.25" customHeight="1">
      <c r="A13" s="32"/>
      <c r="B13" s="96"/>
      <c r="C13" s="95"/>
      <c r="D13" s="96"/>
      <c r="E13" s="33"/>
      <c r="F13" s="34"/>
      <c r="G13" s="34"/>
      <c r="H13" s="37">
        <f>ROUND(E13+F13-G13,2)</f>
        <v>0</v>
      </c>
      <c r="I13" s="36"/>
      <c r="J13" s="34"/>
      <c r="K13" s="34"/>
      <c r="L13" s="37">
        <f>ROUND(I13+J13-K13,2)</f>
        <v>0</v>
      </c>
      <c r="M13" s="75"/>
      <c r="N13" s="34"/>
      <c r="O13" s="34"/>
      <c r="P13" s="37">
        <f>ROUND(M13+N13-O13,2)</f>
        <v>0</v>
      </c>
      <c r="Q13" s="33"/>
      <c r="R13" s="34"/>
      <c r="S13" s="34"/>
      <c r="T13" s="37">
        <f>ROUND(Q13+R13-S13,2)</f>
        <v>0</v>
      </c>
      <c r="U13" s="33"/>
      <c r="V13" s="34"/>
      <c r="W13" s="34"/>
      <c r="X13" s="37">
        <f>ROUND(U13+V13-W13,2)</f>
        <v>0</v>
      </c>
      <c r="Y13" s="38">
        <f>ROUND(MAX(H13,L13)+P13+T13+X13,2)</f>
        <v>0</v>
      </c>
      <c r="Z13" s="39" t="str">
        <f>IF(Y13=0,"-",RANK(Y13,Y$6:Y$16))</f>
        <v>-</v>
      </c>
    </row>
    <row r="14" spans="1:26" ht="17.25" customHeight="1">
      <c r="A14" s="96"/>
      <c r="B14" s="96"/>
      <c r="C14" s="95"/>
      <c r="D14" s="96"/>
      <c r="E14" s="33"/>
      <c r="F14" s="34"/>
      <c r="G14" s="34"/>
      <c r="H14" s="37">
        <f>ROUND(E14+F14-G14,2)</f>
        <v>0</v>
      </c>
      <c r="I14" s="36"/>
      <c r="J14" s="34"/>
      <c r="K14" s="34"/>
      <c r="L14" s="37">
        <f>ROUND(I14+J14-K14,2)</f>
        <v>0</v>
      </c>
      <c r="M14" s="75"/>
      <c r="N14" s="34"/>
      <c r="O14" s="76"/>
      <c r="P14" s="37">
        <f>ROUND(M14+N14-O14,2)</f>
        <v>0</v>
      </c>
      <c r="Q14" s="33"/>
      <c r="R14" s="76"/>
      <c r="S14" s="76"/>
      <c r="T14" s="37">
        <f>ROUND(Q14+R14-S14,2)</f>
        <v>0</v>
      </c>
      <c r="U14" s="33"/>
      <c r="V14" s="76"/>
      <c r="W14" s="76"/>
      <c r="X14" s="37">
        <f>ROUND(U14+V14-W14,2)</f>
        <v>0</v>
      </c>
      <c r="Y14" s="38">
        <f>ROUND(MAX(H14,L14)+P14+T14+X14,2)</f>
        <v>0</v>
      </c>
      <c r="Z14" s="39" t="str">
        <f>IF(Y14=0,"-",RANK(Y14,Y$6:Y$16))</f>
        <v>-</v>
      </c>
    </row>
    <row r="15" spans="1:26" ht="17.25" customHeight="1">
      <c r="A15" s="96"/>
      <c r="B15" s="96"/>
      <c r="C15" s="95"/>
      <c r="D15" s="96"/>
      <c r="E15" s="33"/>
      <c r="F15" s="34"/>
      <c r="G15" s="34"/>
      <c r="H15" s="37">
        <f>ROUND(E15+F15-G15,2)</f>
        <v>0</v>
      </c>
      <c r="I15" s="36"/>
      <c r="J15" s="34"/>
      <c r="K15" s="34"/>
      <c r="L15" s="37">
        <f>ROUND(I15+J15-K15,2)</f>
        <v>0</v>
      </c>
      <c r="M15" s="75"/>
      <c r="N15" s="34"/>
      <c r="O15" s="76"/>
      <c r="P15" s="37">
        <f>ROUND(M15+N15-O15,2)</f>
        <v>0</v>
      </c>
      <c r="Q15" s="33"/>
      <c r="R15" s="76"/>
      <c r="S15" s="76"/>
      <c r="T15" s="37">
        <f>ROUND(Q15+R15-S15,2)</f>
        <v>0</v>
      </c>
      <c r="U15" s="33"/>
      <c r="V15" s="76"/>
      <c r="W15" s="76"/>
      <c r="X15" s="37">
        <f>ROUND(U15+V15-W15,2)</f>
        <v>0</v>
      </c>
      <c r="Y15" s="38">
        <f>ROUND(MAX(H15,L15)+P15+T15+X15,2)</f>
        <v>0</v>
      </c>
      <c r="Z15" s="39" t="str">
        <f>IF(Y15=0,"-",RANK(Y15,Y$6:Y$16))</f>
        <v>-</v>
      </c>
    </row>
    <row r="16" spans="1:26" ht="17.25" customHeight="1">
      <c r="A16" s="96"/>
      <c r="B16" s="96"/>
      <c r="C16" s="95"/>
      <c r="D16" s="96"/>
      <c r="E16" s="33"/>
      <c r="F16" s="34"/>
      <c r="G16" s="34"/>
      <c r="H16" s="37">
        <f>ROUND(E16+F16-G16,2)</f>
        <v>0</v>
      </c>
      <c r="I16" s="36"/>
      <c r="J16" s="34"/>
      <c r="K16" s="34"/>
      <c r="L16" s="37">
        <f>ROUND(I16+J16-K16,2)</f>
        <v>0</v>
      </c>
      <c r="M16" s="75"/>
      <c r="N16" s="34"/>
      <c r="O16" s="34"/>
      <c r="P16" s="37">
        <f>ROUND(M16+N16-O16,2)</f>
        <v>0</v>
      </c>
      <c r="Q16" s="33"/>
      <c r="R16" s="34"/>
      <c r="S16" s="34"/>
      <c r="T16" s="37">
        <f>ROUND(Q16+R16-S16,2)</f>
        <v>0</v>
      </c>
      <c r="U16" s="33"/>
      <c r="V16" s="34"/>
      <c r="W16" s="34"/>
      <c r="X16" s="37">
        <f>ROUND(U16+V16-W16,2)</f>
        <v>0</v>
      </c>
      <c r="Y16" s="38">
        <f>ROUND(MAX(H16,L16)+P16+T16+X16,2)</f>
        <v>0</v>
      </c>
      <c r="Z16" s="39" t="str">
        <f>IF(Y16=0,"-",RANK(Y16,Y$6:Y$16))</f>
        <v>-</v>
      </c>
    </row>
    <row r="23" ht="12.75">
      <c r="A23" s="7">
        <v>5</v>
      </c>
    </row>
  </sheetData>
  <sheetProtection selectLockedCells="1" selectUnlockedCells="1"/>
  <mergeCells count="23">
    <mergeCell ref="A2:D2"/>
    <mergeCell ref="E2:Z2"/>
    <mergeCell ref="A3:D5"/>
    <mergeCell ref="E3:L3"/>
    <mergeCell ref="M3:P3"/>
    <mergeCell ref="Q3:T3"/>
    <mergeCell ref="U3:X3"/>
    <mergeCell ref="Y3:Y5"/>
    <mergeCell ref="Z3:Z5"/>
    <mergeCell ref="E4:H4"/>
    <mergeCell ref="I4:L4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femo</dc:creator>
  <cp:keywords/>
  <dc:description/>
  <cp:lastModifiedBy>Ferdinand Florian</cp:lastModifiedBy>
  <cp:lastPrinted>2019-09-22T14:26:16Z</cp:lastPrinted>
  <dcterms:created xsi:type="dcterms:W3CDTF">2019-09-20T18:42:05Z</dcterms:created>
  <dcterms:modified xsi:type="dcterms:W3CDTF">2019-09-23T17:42:54Z</dcterms:modified>
  <cp:category/>
  <cp:version/>
  <cp:contentType/>
  <cp:contentStatus/>
</cp:coreProperties>
</file>